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/>
  <xr:revisionPtr revIDLastSave="0" documentId="13_ncr:1_{C5BF7B8E-5ADC-4D01-98B2-210D1114E19B}" xr6:coauthVersionLast="47" xr6:coauthVersionMax="47" xr10:uidLastSave="{00000000-0000-0000-0000-000000000000}"/>
  <bookViews>
    <workbookView xWindow="23880" yWindow="-30" windowWidth="20730" windowHeight="11160" xr2:uid="{00000000-000D-0000-FFFF-FFFF00000000}"/>
  </bookViews>
  <sheets>
    <sheet name="Índice" sheetId="18" r:id="rId1"/>
    <sheet name="1." sheetId="1" r:id="rId2"/>
    <sheet name="2." sheetId="4" r:id="rId3"/>
    <sheet name="3." sheetId="12" r:id="rId4"/>
    <sheet name="4." sheetId="14" r:id="rId5"/>
    <sheet name="5." sheetId="13" r:id="rId6"/>
    <sheet name="6." sheetId="2" r:id="rId7"/>
    <sheet name="7." sheetId="8" r:id="rId8"/>
    <sheet name="8." sheetId="7" r:id="rId9"/>
    <sheet name="9." sheetId="9" r:id="rId10"/>
    <sheet name="10." sheetId="10" r:id="rId11"/>
    <sheet name="11." sheetId="3" r:id="rId12"/>
  </sheets>
  <definedNames>
    <definedName name="_xlnm._FilterDatabase" localSheetId="11" hidden="1">'11.'!$A$12:$D$12</definedName>
    <definedName name="_xlnm._FilterDatabase" localSheetId="6" hidden="1">'6.'!$A$12:$O$12</definedName>
    <definedName name="_xlnm._FilterDatabase" localSheetId="8" hidden="1">'8.'!$A$11:$A$11</definedName>
    <definedName name="_xlnm._FilterDatabase" localSheetId="9" hidden="1">'9.'!$A$13:$M$13</definedName>
    <definedName name="_xlnm.Print_Area" localSheetId="1">'1.'!$A$1:$Q$40</definedName>
    <definedName name="_xlnm.Print_Area" localSheetId="10">'10.'!$A$4:$G$38</definedName>
    <definedName name="_xlnm.Print_Area" localSheetId="11">'11.'!$A$4:$E$39</definedName>
    <definedName name="_xlnm.Print_Area" localSheetId="2">'2.'!$A$4:$I$41</definedName>
    <definedName name="_xlnm.Print_Area" localSheetId="3">'3.'!$A$4:$L$39</definedName>
    <definedName name="_xlnm.Print_Area" localSheetId="4">'4.'!$A$4:$H$39</definedName>
    <definedName name="_xlnm.Print_Area" localSheetId="5">'5.'!$A$4:$J$40</definedName>
    <definedName name="_xlnm.Print_Area" localSheetId="6">'6.'!$A$4:$N$39</definedName>
    <definedName name="_xlnm.Print_Area" localSheetId="7">'7.'!$A$4:$F$39</definedName>
    <definedName name="_xlnm.Print_Area" localSheetId="8">'8.'!$A$4:$J$39</definedName>
    <definedName name="_xlnm.Print_Area" localSheetId="9">'9.'!$A$4:$M$40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12" l="1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13" i="12"/>
  <c r="D12" i="12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14" i="1"/>
  <c r="D34" i="3"/>
  <c r="D35" i="3"/>
  <c r="D36" i="3"/>
  <c r="D37" i="3"/>
  <c r="D38" i="3"/>
  <c r="D39" i="3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14" i="9"/>
  <c r="N16" i="2" l="1"/>
  <c r="N18" i="2"/>
  <c r="N19" i="2"/>
  <c r="N20" i="2"/>
  <c r="N21" i="2"/>
  <c r="N22" i="2"/>
  <c r="N23" i="2"/>
  <c r="N24" i="2"/>
  <c r="N25" i="2"/>
  <c r="N26" i="2"/>
  <c r="N27" i="2"/>
  <c r="N28" i="2"/>
  <c r="N30" i="2"/>
  <c r="N31" i="2"/>
  <c r="N32" i="2"/>
  <c r="N33" i="2"/>
  <c r="N34" i="2"/>
  <c r="N36" i="2"/>
  <c r="N37" i="2"/>
  <c r="N38" i="2"/>
  <c r="N39" i="2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13" i="3"/>
  <c r="A7" i="3"/>
  <c r="F38" i="10"/>
  <c r="D38" i="10"/>
  <c r="C38" i="10"/>
  <c r="B38" i="10"/>
  <c r="A38" i="10"/>
  <c r="F37" i="10"/>
  <c r="D37" i="10"/>
  <c r="C37" i="10"/>
  <c r="B37" i="10"/>
  <c r="A37" i="10"/>
  <c r="F36" i="10"/>
  <c r="D36" i="10"/>
  <c r="C36" i="10"/>
  <c r="B36" i="10"/>
  <c r="A36" i="10"/>
  <c r="F35" i="10"/>
  <c r="D35" i="10"/>
  <c r="C35" i="10"/>
  <c r="B35" i="10"/>
  <c r="A35" i="10"/>
  <c r="F34" i="10"/>
  <c r="D34" i="10"/>
  <c r="C34" i="10"/>
  <c r="B34" i="10"/>
  <c r="A34" i="10"/>
  <c r="F33" i="10"/>
  <c r="D33" i="10"/>
  <c r="C33" i="10"/>
  <c r="B33" i="10"/>
  <c r="A33" i="10"/>
  <c r="F32" i="10"/>
  <c r="D32" i="10"/>
  <c r="C32" i="10"/>
  <c r="B32" i="10"/>
  <c r="A32" i="10"/>
  <c r="F31" i="10"/>
  <c r="D31" i="10"/>
  <c r="C31" i="10"/>
  <c r="B31" i="10"/>
  <c r="A31" i="10"/>
  <c r="F30" i="10"/>
  <c r="D30" i="10"/>
  <c r="C30" i="10"/>
  <c r="B30" i="10"/>
  <c r="A30" i="10"/>
  <c r="F29" i="10"/>
  <c r="D29" i="10"/>
  <c r="C29" i="10"/>
  <c r="B29" i="10"/>
  <c r="A29" i="10"/>
  <c r="F28" i="10"/>
  <c r="D28" i="10"/>
  <c r="C28" i="10"/>
  <c r="B28" i="10"/>
  <c r="A28" i="10"/>
  <c r="F27" i="10"/>
  <c r="D27" i="10"/>
  <c r="C27" i="10"/>
  <c r="B27" i="10"/>
  <c r="A27" i="10"/>
  <c r="F26" i="10"/>
  <c r="D26" i="10"/>
  <c r="C26" i="10"/>
  <c r="B26" i="10"/>
  <c r="A26" i="10"/>
  <c r="F25" i="10"/>
  <c r="D25" i="10"/>
  <c r="C25" i="10"/>
  <c r="B25" i="10"/>
  <c r="A25" i="10"/>
  <c r="F24" i="10"/>
  <c r="D24" i="10"/>
  <c r="C24" i="10"/>
  <c r="B24" i="10"/>
  <c r="A24" i="10"/>
  <c r="F23" i="10"/>
  <c r="D23" i="10"/>
  <c r="C23" i="10"/>
  <c r="B23" i="10"/>
  <c r="A23" i="10"/>
  <c r="F22" i="10"/>
  <c r="D22" i="10"/>
  <c r="C22" i="10"/>
  <c r="B22" i="10"/>
  <c r="A22" i="10"/>
  <c r="F21" i="10"/>
  <c r="D21" i="10"/>
  <c r="C21" i="10"/>
  <c r="B21" i="10"/>
  <c r="A21" i="10"/>
  <c r="F20" i="10"/>
  <c r="D20" i="10"/>
  <c r="C20" i="10"/>
  <c r="B20" i="10"/>
  <c r="A20" i="10"/>
  <c r="F19" i="10"/>
  <c r="D19" i="10"/>
  <c r="C19" i="10"/>
  <c r="B19" i="10"/>
  <c r="A19" i="10"/>
  <c r="F18" i="10"/>
  <c r="D18" i="10"/>
  <c r="C18" i="10"/>
  <c r="B18" i="10"/>
  <c r="A18" i="10"/>
  <c r="F17" i="10"/>
  <c r="D17" i="10"/>
  <c r="C17" i="10"/>
  <c r="B17" i="10"/>
  <c r="A17" i="10"/>
  <c r="F16" i="10"/>
  <c r="D16" i="10"/>
  <c r="C16" i="10"/>
  <c r="B16" i="10"/>
  <c r="A16" i="10"/>
  <c r="F15" i="10"/>
  <c r="D15" i="10"/>
  <c r="C15" i="10"/>
  <c r="B15" i="10"/>
  <c r="A15" i="10"/>
  <c r="F14" i="10"/>
  <c r="D14" i="10"/>
  <c r="C14" i="10"/>
  <c r="B14" i="10"/>
  <c r="A14" i="10"/>
  <c r="F13" i="10"/>
  <c r="D13" i="10"/>
  <c r="C13" i="10"/>
  <c r="B13" i="10"/>
  <c r="A13" i="10"/>
  <c r="F12" i="10"/>
  <c r="D12" i="10"/>
  <c r="C12" i="10"/>
  <c r="B12" i="10"/>
  <c r="A12" i="10"/>
  <c r="A7" i="10"/>
  <c r="A7" i="9"/>
  <c r="E39" i="8"/>
  <c r="B39" i="8"/>
  <c r="H40" i="9" s="1"/>
  <c r="J40" i="9" s="1"/>
  <c r="A39" i="8"/>
  <c r="E38" i="8"/>
  <c r="B38" i="8"/>
  <c r="A38" i="8"/>
  <c r="E37" i="8"/>
  <c r="B37" i="8"/>
  <c r="H38" i="9" s="1"/>
  <c r="J38" i="9" s="1"/>
  <c r="A37" i="8"/>
  <c r="E36" i="8"/>
  <c r="B36" i="8"/>
  <c r="H37" i="9" s="1"/>
  <c r="A36" i="8"/>
  <c r="E35" i="8"/>
  <c r="B35" i="8"/>
  <c r="H36" i="9" s="1"/>
  <c r="J36" i="9" s="1"/>
  <c r="A35" i="8"/>
  <c r="E34" i="8"/>
  <c r="B34" i="8"/>
  <c r="H35" i="9" s="1"/>
  <c r="A34" i="8"/>
  <c r="E33" i="8"/>
  <c r="B33" i="8"/>
  <c r="H34" i="9" s="1"/>
  <c r="A33" i="8"/>
  <c r="E32" i="8"/>
  <c r="B32" i="8"/>
  <c r="A32" i="8"/>
  <c r="E31" i="8"/>
  <c r="B31" i="8"/>
  <c r="H32" i="9" s="1"/>
  <c r="A31" i="8"/>
  <c r="E30" i="8"/>
  <c r="B30" i="8"/>
  <c r="H31" i="9" s="1"/>
  <c r="J31" i="9" s="1"/>
  <c r="A30" i="8"/>
  <c r="E29" i="8"/>
  <c r="B29" i="8"/>
  <c r="H30" i="9" s="1"/>
  <c r="A29" i="8"/>
  <c r="E28" i="8"/>
  <c r="B28" i="8"/>
  <c r="A28" i="8"/>
  <c r="E27" i="8"/>
  <c r="B27" i="8"/>
  <c r="H28" i="9" s="1"/>
  <c r="J28" i="9" s="1"/>
  <c r="A27" i="8"/>
  <c r="E26" i="8"/>
  <c r="B26" i="8"/>
  <c r="H27" i="9" s="1"/>
  <c r="J27" i="9" s="1"/>
  <c r="A26" i="8"/>
  <c r="E25" i="8"/>
  <c r="B25" i="8"/>
  <c r="H26" i="9" s="1"/>
  <c r="A25" i="8"/>
  <c r="E24" i="8"/>
  <c r="B24" i="8"/>
  <c r="A24" i="8"/>
  <c r="E23" i="8"/>
  <c r="B23" i="8"/>
  <c r="H24" i="9" s="1"/>
  <c r="A23" i="8"/>
  <c r="E22" i="8"/>
  <c r="B22" i="8"/>
  <c r="H23" i="9" s="1"/>
  <c r="J23" i="9" s="1"/>
  <c r="A22" i="8"/>
  <c r="E21" i="8"/>
  <c r="B21" i="8"/>
  <c r="H22" i="9" s="1"/>
  <c r="A21" i="8"/>
  <c r="E20" i="8"/>
  <c r="B20" i="8"/>
  <c r="A20" i="8"/>
  <c r="E19" i="8"/>
  <c r="B19" i="8"/>
  <c r="H20" i="9" s="1"/>
  <c r="J20" i="9" s="1"/>
  <c r="A19" i="8"/>
  <c r="E18" i="8"/>
  <c r="B18" i="8"/>
  <c r="H19" i="9" s="1"/>
  <c r="J19" i="9" s="1"/>
  <c r="A18" i="8"/>
  <c r="E17" i="8"/>
  <c r="B17" i="8"/>
  <c r="H18" i="9" s="1"/>
  <c r="A17" i="8"/>
  <c r="E16" i="8"/>
  <c r="B16" i="8"/>
  <c r="A16" i="8"/>
  <c r="E15" i="8"/>
  <c r="B15" i="8"/>
  <c r="H16" i="9" s="1"/>
  <c r="A15" i="8"/>
  <c r="E14" i="8"/>
  <c r="B14" i="8"/>
  <c r="H15" i="9" s="1"/>
  <c r="J15" i="9" s="1"/>
  <c r="A14" i="8"/>
  <c r="E13" i="8"/>
  <c r="B13" i="8"/>
  <c r="H14" i="9" s="1"/>
  <c r="M14" i="9" s="1"/>
  <c r="A13" i="8"/>
  <c r="A7" i="8"/>
  <c r="F39" i="7"/>
  <c r="J39" i="7" s="1"/>
  <c r="F38" i="7"/>
  <c r="G38" i="7" s="1"/>
  <c r="F37" i="7"/>
  <c r="J37" i="7" s="1"/>
  <c r="F36" i="7"/>
  <c r="F35" i="7"/>
  <c r="J35" i="7" s="1"/>
  <c r="F34" i="7"/>
  <c r="G34" i="7" s="1"/>
  <c r="F33" i="7"/>
  <c r="J33" i="7" s="1"/>
  <c r="F32" i="7"/>
  <c r="F31" i="7"/>
  <c r="J31" i="7" s="1"/>
  <c r="F30" i="7"/>
  <c r="G30" i="7" s="1"/>
  <c r="F29" i="7"/>
  <c r="J29" i="7" s="1"/>
  <c r="F28" i="7"/>
  <c r="F27" i="7"/>
  <c r="J27" i="7" s="1"/>
  <c r="F26" i="7"/>
  <c r="G26" i="7" s="1"/>
  <c r="F25" i="7"/>
  <c r="J25" i="7" s="1"/>
  <c r="F24" i="7"/>
  <c r="F23" i="7"/>
  <c r="J23" i="7" s="1"/>
  <c r="F22" i="7"/>
  <c r="G22" i="7" s="1"/>
  <c r="F21" i="7"/>
  <c r="J21" i="7" s="1"/>
  <c r="F20" i="7"/>
  <c r="F19" i="7"/>
  <c r="J19" i="7" s="1"/>
  <c r="F18" i="7"/>
  <c r="G18" i="7" s="1"/>
  <c r="F17" i="7"/>
  <c r="J17" i="7" s="1"/>
  <c r="F16" i="7"/>
  <c r="F15" i="7"/>
  <c r="J15" i="7" s="1"/>
  <c r="F14" i="7"/>
  <c r="G14" i="7" s="1"/>
  <c r="F13" i="7"/>
  <c r="J13" i="7" s="1"/>
  <c r="A7" i="7"/>
  <c r="M39" i="2"/>
  <c r="C39" i="8" s="1"/>
  <c r="L39" i="2"/>
  <c r="M38" i="2"/>
  <c r="C38" i="8" s="1"/>
  <c r="D38" i="8" s="1"/>
  <c r="L38" i="2"/>
  <c r="M37" i="2"/>
  <c r="C37" i="8" s="1"/>
  <c r="L37" i="2"/>
  <c r="M36" i="2"/>
  <c r="C36" i="8" s="1"/>
  <c r="L36" i="2"/>
  <c r="M35" i="2"/>
  <c r="C35" i="8" s="1"/>
  <c r="L35" i="2"/>
  <c r="N35" i="2"/>
  <c r="M34" i="2"/>
  <c r="C34" i="8" s="1"/>
  <c r="L34" i="2"/>
  <c r="M33" i="2"/>
  <c r="C33" i="8" s="1"/>
  <c r="L33" i="2"/>
  <c r="M32" i="2"/>
  <c r="C32" i="8" s="1"/>
  <c r="L32" i="2"/>
  <c r="M31" i="2"/>
  <c r="C31" i="8" s="1"/>
  <c r="L31" i="2"/>
  <c r="M30" i="2"/>
  <c r="C30" i="8" s="1"/>
  <c r="L30" i="2"/>
  <c r="M29" i="2"/>
  <c r="C29" i="8" s="1"/>
  <c r="L29" i="2"/>
  <c r="N29" i="2"/>
  <c r="M28" i="2"/>
  <c r="C28" i="8" s="1"/>
  <c r="L28" i="2"/>
  <c r="M27" i="2"/>
  <c r="C27" i="8" s="1"/>
  <c r="L27" i="2"/>
  <c r="M26" i="2"/>
  <c r="C26" i="8" s="1"/>
  <c r="L26" i="2"/>
  <c r="M25" i="2"/>
  <c r="C25" i="8" s="1"/>
  <c r="L25" i="2"/>
  <c r="M24" i="2"/>
  <c r="C24" i="8" s="1"/>
  <c r="D24" i="8" s="1"/>
  <c r="L24" i="2"/>
  <c r="M23" i="2"/>
  <c r="C23" i="8" s="1"/>
  <c r="L23" i="2"/>
  <c r="M22" i="2"/>
  <c r="C22" i="8" s="1"/>
  <c r="L22" i="2"/>
  <c r="M21" i="2"/>
  <c r="C21" i="8" s="1"/>
  <c r="L21" i="2"/>
  <c r="M20" i="2"/>
  <c r="C20" i="8" s="1"/>
  <c r="L20" i="2"/>
  <c r="M19" i="2"/>
  <c r="C19" i="8" s="1"/>
  <c r="L19" i="2"/>
  <c r="M18" i="2"/>
  <c r="C18" i="8" s="1"/>
  <c r="L18" i="2"/>
  <c r="M17" i="2"/>
  <c r="C17" i="8" s="1"/>
  <c r="L17" i="2"/>
  <c r="N17" i="2"/>
  <c r="M16" i="2"/>
  <c r="C16" i="8" s="1"/>
  <c r="D16" i="8" s="1"/>
  <c r="L16" i="2"/>
  <c r="M15" i="2"/>
  <c r="C15" i="8" s="1"/>
  <c r="L15" i="2"/>
  <c r="N15" i="2"/>
  <c r="M14" i="2"/>
  <c r="C14" i="8" s="1"/>
  <c r="L14" i="2"/>
  <c r="N14" i="2"/>
  <c r="M13" i="2"/>
  <c r="C13" i="8" s="1"/>
  <c r="L13" i="2"/>
  <c r="N13" i="2"/>
  <c r="A7" i="2"/>
  <c r="F40" i="13"/>
  <c r="I40" i="13" s="1"/>
  <c r="F39" i="13"/>
  <c r="J39" i="13" s="1"/>
  <c r="F38" i="13"/>
  <c r="J38" i="13" s="1"/>
  <c r="F37" i="13"/>
  <c r="J37" i="13" s="1"/>
  <c r="F36" i="13"/>
  <c r="I36" i="13" s="1"/>
  <c r="F35" i="13"/>
  <c r="J35" i="13" s="1"/>
  <c r="F34" i="13"/>
  <c r="J34" i="13" s="1"/>
  <c r="F33" i="13"/>
  <c r="J33" i="13" s="1"/>
  <c r="F32" i="13"/>
  <c r="I32" i="13" s="1"/>
  <c r="F31" i="13"/>
  <c r="J31" i="13" s="1"/>
  <c r="F30" i="13"/>
  <c r="J30" i="13" s="1"/>
  <c r="F29" i="13"/>
  <c r="J29" i="13" s="1"/>
  <c r="F28" i="13"/>
  <c r="I28" i="13" s="1"/>
  <c r="F27" i="13"/>
  <c r="J27" i="13" s="1"/>
  <c r="F26" i="13"/>
  <c r="J26" i="13" s="1"/>
  <c r="F25" i="13"/>
  <c r="J25" i="13" s="1"/>
  <c r="F24" i="13"/>
  <c r="I24" i="13" s="1"/>
  <c r="F23" i="13"/>
  <c r="J23" i="13" s="1"/>
  <c r="F22" i="13"/>
  <c r="J22" i="13" s="1"/>
  <c r="F21" i="13"/>
  <c r="J21" i="13" s="1"/>
  <c r="F20" i="13"/>
  <c r="I20" i="13" s="1"/>
  <c r="F19" i="13"/>
  <c r="J19" i="13" s="1"/>
  <c r="F18" i="13"/>
  <c r="J18" i="13" s="1"/>
  <c r="F17" i="13"/>
  <c r="J17" i="13" s="1"/>
  <c r="F16" i="13"/>
  <c r="I16" i="13" s="1"/>
  <c r="F15" i="13"/>
  <c r="J15" i="13" s="1"/>
  <c r="F14" i="13"/>
  <c r="J14" i="13" s="1"/>
  <c r="A7" i="13"/>
  <c r="C39" i="14"/>
  <c r="B39" i="14"/>
  <c r="C38" i="14"/>
  <c r="B38" i="14"/>
  <c r="C37" i="14"/>
  <c r="B37" i="14"/>
  <c r="C36" i="14"/>
  <c r="B36" i="14"/>
  <c r="C35" i="14"/>
  <c r="B35" i="14"/>
  <c r="C34" i="14"/>
  <c r="B34" i="14"/>
  <c r="C33" i="14"/>
  <c r="B33" i="14"/>
  <c r="C32" i="14"/>
  <c r="B32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C20" i="14"/>
  <c r="B20" i="14"/>
  <c r="C19" i="14"/>
  <c r="B19" i="14"/>
  <c r="C18" i="14"/>
  <c r="B18" i="14"/>
  <c r="C17" i="14"/>
  <c r="B17" i="14"/>
  <c r="C16" i="14"/>
  <c r="B16" i="14"/>
  <c r="C15" i="14"/>
  <c r="B15" i="14"/>
  <c r="C14" i="14"/>
  <c r="B14" i="14"/>
  <c r="C13" i="14"/>
  <c r="B13" i="14"/>
  <c r="A7" i="14"/>
  <c r="G39" i="12"/>
  <c r="F39" i="12"/>
  <c r="I39" i="12" s="1"/>
  <c r="E39" i="12"/>
  <c r="C39" i="12"/>
  <c r="B39" i="12"/>
  <c r="G38" i="12"/>
  <c r="F38" i="12"/>
  <c r="E38" i="12"/>
  <c r="C38" i="12"/>
  <c r="B38" i="12"/>
  <c r="G37" i="12"/>
  <c r="F37" i="12"/>
  <c r="E37" i="12"/>
  <c r="C37" i="12"/>
  <c r="B37" i="12"/>
  <c r="G36" i="12"/>
  <c r="F36" i="12"/>
  <c r="E36" i="12"/>
  <c r="C36" i="12"/>
  <c r="B36" i="12"/>
  <c r="G35" i="12"/>
  <c r="F35" i="12"/>
  <c r="E35" i="12"/>
  <c r="C35" i="12"/>
  <c r="B35" i="12"/>
  <c r="G34" i="12"/>
  <c r="F34" i="12"/>
  <c r="E34" i="12"/>
  <c r="C34" i="12"/>
  <c r="B34" i="12"/>
  <c r="G33" i="12"/>
  <c r="F33" i="12"/>
  <c r="E33" i="12"/>
  <c r="C33" i="12"/>
  <c r="B33" i="12"/>
  <c r="G32" i="12"/>
  <c r="F32" i="12"/>
  <c r="E32" i="12"/>
  <c r="C32" i="12"/>
  <c r="B32" i="12"/>
  <c r="G31" i="12"/>
  <c r="F31" i="12"/>
  <c r="E31" i="12"/>
  <c r="C31" i="12"/>
  <c r="B31" i="12"/>
  <c r="G30" i="12"/>
  <c r="F30" i="12"/>
  <c r="E30" i="12"/>
  <c r="C30" i="12"/>
  <c r="B30" i="12"/>
  <c r="G29" i="12"/>
  <c r="F29" i="12"/>
  <c r="E29" i="12"/>
  <c r="C29" i="12"/>
  <c r="B29" i="12"/>
  <c r="G28" i="12"/>
  <c r="F28" i="12"/>
  <c r="E28" i="12"/>
  <c r="C28" i="12"/>
  <c r="B28" i="12"/>
  <c r="G27" i="12"/>
  <c r="F27" i="12"/>
  <c r="E27" i="12"/>
  <c r="C27" i="12"/>
  <c r="B27" i="12"/>
  <c r="G26" i="12"/>
  <c r="F26" i="12"/>
  <c r="E26" i="12"/>
  <c r="C26" i="12"/>
  <c r="B26" i="12"/>
  <c r="G25" i="12"/>
  <c r="F25" i="12"/>
  <c r="E25" i="12"/>
  <c r="C25" i="12"/>
  <c r="B25" i="12"/>
  <c r="G24" i="12"/>
  <c r="F24" i="12"/>
  <c r="E24" i="12"/>
  <c r="C24" i="12"/>
  <c r="B24" i="12"/>
  <c r="G23" i="12"/>
  <c r="F23" i="12"/>
  <c r="E23" i="12"/>
  <c r="C23" i="12"/>
  <c r="B23" i="12"/>
  <c r="G22" i="12"/>
  <c r="F22" i="12"/>
  <c r="E22" i="12"/>
  <c r="C22" i="12"/>
  <c r="B22" i="12"/>
  <c r="G21" i="12"/>
  <c r="F21" i="12"/>
  <c r="E21" i="12"/>
  <c r="C21" i="12"/>
  <c r="B21" i="12"/>
  <c r="G20" i="12"/>
  <c r="F20" i="12"/>
  <c r="E20" i="12"/>
  <c r="C20" i="12"/>
  <c r="B20" i="12"/>
  <c r="G19" i="12"/>
  <c r="F19" i="12"/>
  <c r="E19" i="12"/>
  <c r="C19" i="12"/>
  <c r="B19" i="12"/>
  <c r="G18" i="12"/>
  <c r="F18" i="12"/>
  <c r="E18" i="12"/>
  <c r="C18" i="12"/>
  <c r="B18" i="12"/>
  <c r="G17" i="12"/>
  <c r="F17" i="12"/>
  <c r="E17" i="12"/>
  <c r="C17" i="12"/>
  <c r="B17" i="12"/>
  <c r="G16" i="12"/>
  <c r="F16" i="12"/>
  <c r="E16" i="12"/>
  <c r="C16" i="12"/>
  <c r="B16" i="12"/>
  <c r="G15" i="12"/>
  <c r="F15" i="12"/>
  <c r="E15" i="12"/>
  <c r="C15" i="12"/>
  <c r="B15" i="12"/>
  <c r="G14" i="12"/>
  <c r="F14" i="12"/>
  <c r="E14" i="12"/>
  <c r="C14" i="12"/>
  <c r="B14" i="12"/>
  <c r="G13" i="12"/>
  <c r="F13" i="12"/>
  <c r="E13" i="12"/>
  <c r="C13" i="12"/>
  <c r="B13" i="12"/>
  <c r="A7" i="12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7" i="4"/>
  <c r="Q40" i="1"/>
  <c r="O40" i="1"/>
  <c r="N40" i="1"/>
  <c r="M40" i="1"/>
  <c r="L40" i="1"/>
  <c r="K40" i="1"/>
  <c r="Q39" i="1"/>
  <c r="O39" i="1"/>
  <c r="N39" i="1"/>
  <c r="M39" i="1"/>
  <c r="L39" i="1"/>
  <c r="K39" i="1"/>
  <c r="Q38" i="1"/>
  <c r="O38" i="1"/>
  <c r="N38" i="1"/>
  <c r="M38" i="1"/>
  <c r="L38" i="1"/>
  <c r="K38" i="1"/>
  <c r="Q37" i="1"/>
  <c r="O37" i="1"/>
  <c r="N37" i="1"/>
  <c r="M37" i="1"/>
  <c r="L37" i="1"/>
  <c r="K37" i="1"/>
  <c r="Q36" i="1"/>
  <c r="O36" i="1"/>
  <c r="N36" i="1"/>
  <c r="M36" i="1"/>
  <c r="L36" i="1"/>
  <c r="K36" i="1"/>
  <c r="Q35" i="1"/>
  <c r="O35" i="1"/>
  <c r="N35" i="1"/>
  <c r="M35" i="1"/>
  <c r="L35" i="1"/>
  <c r="K35" i="1"/>
  <c r="Q34" i="1"/>
  <c r="O34" i="1"/>
  <c r="N34" i="1"/>
  <c r="M34" i="1"/>
  <c r="L34" i="1"/>
  <c r="K34" i="1"/>
  <c r="Q33" i="1"/>
  <c r="O33" i="1"/>
  <c r="N33" i="1"/>
  <c r="M33" i="1"/>
  <c r="L33" i="1"/>
  <c r="K33" i="1"/>
  <c r="Q32" i="1"/>
  <c r="O32" i="1"/>
  <c r="N32" i="1"/>
  <c r="M32" i="1"/>
  <c r="L32" i="1"/>
  <c r="K32" i="1"/>
  <c r="Q31" i="1"/>
  <c r="O31" i="1"/>
  <c r="N31" i="1"/>
  <c r="M31" i="1"/>
  <c r="L31" i="1"/>
  <c r="K31" i="1"/>
  <c r="Q30" i="1"/>
  <c r="O30" i="1"/>
  <c r="N30" i="1"/>
  <c r="M30" i="1"/>
  <c r="L30" i="1"/>
  <c r="K30" i="1"/>
  <c r="Q29" i="1"/>
  <c r="O29" i="1"/>
  <c r="N29" i="1"/>
  <c r="M29" i="1"/>
  <c r="L29" i="1"/>
  <c r="K29" i="1"/>
  <c r="Q28" i="1"/>
  <c r="O28" i="1"/>
  <c r="N28" i="1"/>
  <c r="M28" i="1"/>
  <c r="L28" i="1"/>
  <c r="K28" i="1"/>
  <c r="Q27" i="1"/>
  <c r="O27" i="1"/>
  <c r="N27" i="1"/>
  <c r="M27" i="1"/>
  <c r="L27" i="1"/>
  <c r="K27" i="1"/>
  <c r="Q26" i="1"/>
  <c r="O26" i="1"/>
  <c r="N26" i="1"/>
  <c r="M26" i="1"/>
  <c r="L26" i="1"/>
  <c r="K26" i="1"/>
  <c r="Q25" i="1"/>
  <c r="O25" i="1"/>
  <c r="N25" i="1"/>
  <c r="M25" i="1"/>
  <c r="L25" i="1"/>
  <c r="K25" i="1"/>
  <c r="Q24" i="1"/>
  <c r="O24" i="1"/>
  <c r="N24" i="1"/>
  <c r="M24" i="1"/>
  <c r="L24" i="1"/>
  <c r="K24" i="1"/>
  <c r="Q23" i="1"/>
  <c r="O23" i="1"/>
  <c r="N23" i="1"/>
  <c r="M23" i="1"/>
  <c r="L23" i="1"/>
  <c r="K23" i="1"/>
  <c r="Q22" i="1"/>
  <c r="O22" i="1"/>
  <c r="N22" i="1"/>
  <c r="M22" i="1"/>
  <c r="L22" i="1"/>
  <c r="K22" i="1"/>
  <c r="Q21" i="1"/>
  <c r="O21" i="1"/>
  <c r="N21" i="1"/>
  <c r="M21" i="1"/>
  <c r="L21" i="1"/>
  <c r="K21" i="1"/>
  <c r="Q20" i="1"/>
  <c r="O20" i="1"/>
  <c r="N20" i="1"/>
  <c r="M20" i="1"/>
  <c r="L20" i="1"/>
  <c r="K20" i="1"/>
  <c r="Q19" i="1"/>
  <c r="O19" i="1"/>
  <c r="N19" i="1"/>
  <c r="M19" i="1"/>
  <c r="L19" i="1"/>
  <c r="K19" i="1"/>
  <c r="Q18" i="1"/>
  <c r="O18" i="1"/>
  <c r="N18" i="1"/>
  <c r="M18" i="1"/>
  <c r="L18" i="1"/>
  <c r="K18" i="1"/>
  <c r="Q17" i="1"/>
  <c r="O17" i="1"/>
  <c r="N17" i="1"/>
  <c r="M17" i="1"/>
  <c r="L17" i="1"/>
  <c r="K17" i="1"/>
  <c r="Q16" i="1"/>
  <c r="O16" i="1"/>
  <c r="N16" i="1"/>
  <c r="M16" i="1"/>
  <c r="L16" i="1"/>
  <c r="K16" i="1"/>
  <c r="Q15" i="1"/>
  <c r="O15" i="1"/>
  <c r="N15" i="1"/>
  <c r="M15" i="1"/>
  <c r="L15" i="1"/>
  <c r="K15" i="1"/>
  <c r="Q14" i="1"/>
  <c r="O14" i="1"/>
  <c r="N14" i="1"/>
  <c r="M14" i="1"/>
  <c r="L14" i="1"/>
  <c r="K14" i="1"/>
  <c r="H17" i="12" l="1"/>
  <c r="H30" i="12"/>
  <c r="H34" i="12"/>
  <c r="H15" i="12"/>
  <c r="H19" i="12"/>
  <c r="H23" i="12"/>
  <c r="H27" i="12"/>
  <c r="H31" i="12"/>
  <c r="H36" i="12"/>
  <c r="D16" i="14"/>
  <c r="F35" i="8"/>
  <c r="H16" i="12"/>
  <c r="H20" i="12"/>
  <c r="H28" i="12"/>
  <c r="H37" i="12"/>
  <c r="H39" i="12"/>
  <c r="M22" i="9"/>
  <c r="J22" i="9"/>
  <c r="M30" i="9"/>
  <c r="J30" i="9"/>
  <c r="M34" i="9"/>
  <c r="J34" i="9"/>
  <c r="I37" i="9"/>
  <c r="J37" i="9"/>
  <c r="D32" i="8"/>
  <c r="I16" i="7"/>
  <c r="I20" i="7"/>
  <c r="I24" i="7"/>
  <c r="I28" i="7"/>
  <c r="I32" i="7"/>
  <c r="I36" i="7"/>
  <c r="K16" i="9"/>
  <c r="J16" i="9"/>
  <c r="K24" i="9"/>
  <c r="J24" i="9"/>
  <c r="K32" i="9"/>
  <c r="J32" i="9"/>
  <c r="I18" i="9"/>
  <c r="J18" i="9"/>
  <c r="I26" i="9"/>
  <c r="J26" i="9"/>
  <c r="D36" i="8"/>
  <c r="K35" i="9"/>
  <c r="J35" i="9"/>
  <c r="E16" i="10"/>
  <c r="G16" i="10" s="1"/>
  <c r="E32" i="10"/>
  <c r="J18" i="12"/>
  <c r="H21" i="12"/>
  <c r="I28" i="12"/>
  <c r="I31" i="12"/>
  <c r="I34" i="12"/>
  <c r="D15" i="14"/>
  <c r="D19" i="14"/>
  <c r="D23" i="14"/>
  <c r="D27" i="14"/>
  <c r="D31" i="14"/>
  <c r="D35" i="14"/>
  <c r="D39" i="14"/>
  <c r="H18" i="12"/>
  <c r="H22" i="12"/>
  <c r="J20" i="12"/>
  <c r="J28" i="12"/>
  <c r="J34" i="12"/>
  <c r="I36" i="12"/>
  <c r="E35" i="10"/>
  <c r="D30" i="8"/>
  <c r="D22" i="8"/>
  <c r="D14" i="8"/>
  <c r="H13" i="7"/>
  <c r="G34" i="13"/>
  <c r="G23" i="13"/>
  <c r="G25" i="13"/>
  <c r="H25" i="13"/>
  <c r="I25" i="13"/>
  <c r="I13" i="12"/>
  <c r="D14" i="14"/>
  <c r="D22" i="14"/>
  <c r="D30" i="14"/>
  <c r="J26" i="12"/>
  <c r="H35" i="12"/>
  <c r="H38" i="12"/>
  <c r="H26" i="12"/>
  <c r="H29" i="12"/>
  <c r="H32" i="12"/>
  <c r="D32" i="14"/>
  <c r="H14" i="12"/>
  <c r="I20" i="12"/>
  <c r="I23" i="12"/>
  <c r="I26" i="12"/>
  <c r="H33" i="12"/>
  <c r="J36" i="12"/>
  <c r="H24" i="12"/>
  <c r="I15" i="12"/>
  <c r="I18" i="12"/>
  <c r="H25" i="12"/>
  <c r="D13" i="14"/>
  <c r="D21" i="14"/>
  <c r="D29" i="14"/>
  <c r="D37" i="14"/>
  <c r="E23" i="10"/>
  <c r="G23" i="10" s="1"/>
  <c r="E31" i="10"/>
  <c r="G31" i="10" s="1"/>
  <c r="D34" i="8"/>
  <c r="D28" i="8"/>
  <c r="D18" i="8"/>
  <c r="D20" i="8"/>
  <c r="D26" i="8"/>
  <c r="F28" i="8"/>
  <c r="E20" i="10"/>
  <c r="G20" i="10" s="1"/>
  <c r="E36" i="10"/>
  <c r="G36" i="10" s="1"/>
  <c r="F20" i="8"/>
  <c r="E22" i="10"/>
  <c r="G22" i="10" s="1"/>
  <c r="E19" i="10"/>
  <c r="G19" i="10" s="1"/>
  <c r="E38" i="10"/>
  <c r="G38" i="10" s="1"/>
  <c r="I19" i="7"/>
  <c r="E26" i="10"/>
  <c r="G26" i="10" s="1"/>
  <c r="E15" i="10"/>
  <c r="G15" i="10" s="1"/>
  <c r="E34" i="10"/>
  <c r="G34" i="10" s="1"/>
  <c r="H21" i="7"/>
  <c r="I35" i="7"/>
  <c r="E13" i="10"/>
  <c r="G13" i="10" s="1"/>
  <c r="F16" i="8"/>
  <c r="F32" i="8"/>
  <c r="E29" i="10"/>
  <c r="G29" i="10" s="1"/>
  <c r="H37" i="7"/>
  <c r="I27" i="7"/>
  <c r="E17" i="10"/>
  <c r="G17" i="10" s="1"/>
  <c r="E33" i="10"/>
  <c r="G33" i="10" s="1"/>
  <c r="H29" i="7"/>
  <c r="F24" i="8"/>
  <c r="E18" i="10"/>
  <c r="G18" i="10" s="1"/>
  <c r="H17" i="13"/>
  <c r="J24" i="12"/>
  <c r="G26" i="13"/>
  <c r="I16" i="12"/>
  <c r="I32" i="12"/>
  <c r="G18" i="13"/>
  <c r="H18" i="13"/>
  <c r="J14" i="12"/>
  <c r="I19" i="12"/>
  <c r="J22" i="12"/>
  <c r="I27" i="12"/>
  <c r="J30" i="12"/>
  <c r="I35" i="12"/>
  <c r="J38" i="12"/>
  <c r="D38" i="14"/>
  <c r="G39" i="13"/>
  <c r="I21" i="12"/>
  <c r="I24" i="12"/>
  <c r="H34" i="13"/>
  <c r="I29" i="12"/>
  <c r="J19" i="12"/>
  <c r="J35" i="12"/>
  <c r="I14" i="12"/>
  <c r="I22" i="12"/>
  <c r="I30" i="12"/>
  <c r="I38" i="12"/>
  <c r="G31" i="13"/>
  <c r="J21" i="12"/>
  <c r="J37" i="12"/>
  <c r="I37" i="12"/>
  <c r="J27" i="12"/>
  <c r="J17" i="12"/>
  <c r="J25" i="12"/>
  <c r="J33" i="12"/>
  <c r="I17" i="12"/>
  <c r="I25" i="12"/>
  <c r="I33" i="12"/>
  <c r="D24" i="14"/>
  <c r="J16" i="12"/>
  <c r="J39" i="12"/>
  <c r="G14" i="13"/>
  <c r="H33" i="13"/>
  <c r="J29" i="12"/>
  <c r="J32" i="12"/>
  <c r="I17" i="13"/>
  <c r="H26" i="13"/>
  <c r="J15" i="12"/>
  <c r="J23" i="12"/>
  <c r="J31" i="12"/>
  <c r="H14" i="13"/>
  <c r="I33" i="13"/>
  <c r="E12" i="10"/>
  <c r="G12" i="10" s="1"/>
  <c r="E14" i="10"/>
  <c r="G14" i="10" s="1"/>
  <c r="E25" i="10"/>
  <c r="G25" i="10" s="1"/>
  <c r="E28" i="10"/>
  <c r="G28" i="10" s="1"/>
  <c r="E30" i="10"/>
  <c r="G30" i="10" s="1"/>
  <c r="E21" i="10"/>
  <c r="E24" i="10"/>
  <c r="G24" i="10" s="1"/>
  <c r="E27" i="10"/>
  <c r="G27" i="10" s="1"/>
  <c r="E37" i="10"/>
  <c r="G37" i="10" s="1"/>
  <c r="H29" i="9"/>
  <c r="M29" i="9" s="1"/>
  <c r="F37" i="8"/>
  <c r="H17" i="9"/>
  <c r="J17" i="9" s="1"/>
  <c r="H33" i="9"/>
  <c r="M33" i="9" s="1"/>
  <c r="H21" i="9"/>
  <c r="F39" i="8"/>
  <c r="H25" i="9"/>
  <c r="F38" i="8"/>
  <c r="I13" i="7"/>
  <c r="G15" i="7"/>
  <c r="G17" i="7"/>
  <c r="H18" i="7"/>
  <c r="I21" i="7"/>
  <c r="G23" i="7"/>
  <c r="G25" i="7"/>
  <c r="H26" i="7"/>
  <c r="I29" i="7"/>
  <c r="G31" i="7"/>
  <c r="G33" i="7"/>
  <c r="H34" i="7"/>
  <c r="I37" i="7"/>
  <c r="G39" i="7"/>
  <c r="G35" i="10"/>
  <c r="I15" i="7"/>
  <c r="H17" i="7"/>
  <c r="I23" i="7"/>
  <c r="H25" i="7"/>
  <c r="I31" i="7"/>
  <c r="H33" i="7"/>
  <c r="I39" i="7"/>
  <c r="G13" i="7"/>
  <c r="H14" i="7"/>
  <c r="I17" i="7"/>
  <c r="G19" i="7"/>
  <c r="G21" i="7"/>
  <c r="H22" i="7"/>
  <c r="I25" i="7"/>
  <c r="G27" i="7"/>
  <c r="G29" i="7"/>
  <c r="H30" i="7"/>
  <c r="I33" i="7"/>
  <c r="G35" i="7"/>
  <c r="G37" i="7"/>
  <c r="H38" i="7"/>
  <c r="G21" i="10"/>
  <c r="J16" i="13"/>
  <c r="G22" i="13"/>
  <c r="G29" i="13"/>
  <c r="G30" i="13"/>
  <c r="G38" i="13"/>
  <c r="G15" i="13"/>
  <c r="G17" i="13"/>
  <c r="I21" i="13"/>
  <c r="I29" i="13"/>
  <c r="G33" i="13"/>
  <c r="I37" i="13"/>
  <c r="G21" i="13"/>
  <c r="G37" i="13"/>
  <c r="G19" i="13"/>
  <c r="H21" i="13"/>
  <c r="H22" i="13"/>
  <c r="G27" i="13"/>
  <c r="H29" i="13"/>
  <c r="H30" i="13"/>
  <c r="G35" i="13"/>
  <c r="H37" i="13"/>
  <c r="H38" i="13"/>
  <c r="D18" i="14"/>
  <c r="D25" i="14"/>
  <c r="D28" i="14"/>
  <c r="D34" i="14"/>
  <c r="D17" i="14"/>
  <c r="D20" i="14"/>
  <c r="D26" i="14"/>
  <c r="D33" i="14"/>
  <c r="D36" i="14"/>
  <c r="G32" i="10"/>
  <c r="J20" i="7"/>
  <c r="J36" i="7"/>
  <c r="I14" i="7"/>
  <c r="H15" i="7"/>
  <c r="G16" i="7"/>
  <c r="I18" i="7"/>
  <c r="H19" i="7"/>
  <c r="G20" i="7"/>
  <c r="I22" i="7"/>
  <c r="H23" i="7"/>
  <c r="G24" i="7"/>
  <c r="I26" i="7"/>
  <c r="H27" i="7"/>
  <c r="G28" i="7"/>
  <c r="I30" i="7"/>
  <c r="H31" i="7"/>
  <c r="G32" i="7"/>
  <c r="I34" i="7"/>
  <c r="H35" i="7"/>
  <c r="G36" i="7"/>
  <c r="I38" i="7"/>
  <c r="H39" i="7"/>
  <c r="J28" i="7"/>
  <c r="J14" i="7"/>
  <c r="H16" i="7"/>
  <c r="J18" i="7"/>
  <c r="H20" i="7"/>
  <c r="J22" i="7"/>
  <c r="H24" i="7"/>
  <c r="J26" i="7"/>
  <c r="H28" i="7"/>
  <c r="J30" i="7"/>
  <c r="H32" i="7"/>
  <c r="J34" i="7"/>
  <c r="H36" i="7"/>
  <c r="J38" i="7"/>
  <c r="J16" i="7"/>
  <c r="J24" i="7"/>
  <c r="J32" i="7"/>
  <c r="K36" i="9"/>
  <c r="M36" i="9"/>
  <c r="I36" i="9"/>
  <c r="L36" i="9"/>
  <c r="F13" i="8"/>
  <c r="F15" i="8"/>
  <c r="F17" i="8"/>
  <c r="F19" i="8"/>
  <c r="F21" i="8"/>
  <c r="F23" i="8"/>
  <c r="F25" i="8"/>
  <c r="F27" i="8"/>
  <c r="F29" i="8"/>
  <c r="F31" i="8"/>
  <c r="F33" i="8"/>
  <c r="D13" i="8"/>
  <c r="D17" i="8"/>
  <c r="D21" i="8"/>
  <c r="D25" i="8"/>
  <c r="D29" i="8"/>
  <c r="D33" i="8"/>
  <c r="D37" i="8"/>
  <c r="I34" i="9"/>
  <c r="M16" i="9"/>
  <c r="I16" i="9"/>
  <c r="L16" i="9"/>
  <c r="L18" i="9"/>
  <c r="K18" i="9"/>
  <c r="M20" i="9"/>
  <c r="I20" i="9"/>
  <c r="L20" i="9"/>
  <c r="L22" i="9"/>
  <c r="K22" i="9"/>
  <c r="M24" i="9"/>
  <c r="I24" i="9"/>
  <c r="L24" i="9"/>
  <c r="L26" i="9"/>
  <c r="K26" i="9"/>
  <c r="M27" i="9"/>
  <c r="I27" i="9"/>
  <c r="L27" i="9"/>
  <c r="K27" i="9"/>
  <c r="M28" i="9"/>
  <c r="I28" i="9"/>
  <c r="L28" i="9"/>
  <c r="L30" i="9"/>
  <c r="K30" i="9"/>
  <c r="M31" i="9"/>
  <c r="I31" i="9"/>
  <c r="L31" i="9"/>
  <c r="K31" i="9"/>
  <c r="M32" i="9"/>
  <c r="I32" i="9"/>
  <c r="L32" i="9"/>
  <c r="I35" i="9"/>
  <c r="M35" i="9"/>
  <c r="L35" i="9"/>
  <c r="L37" i="9"/>
  <c r="K37" i="9"/>
  <c r="M38" i="9"/>
  <c r="I38" i="9"/>
  <c r="L38" i="9"/>
  <c r="K38" i="9"/>
  <c r="K40" i="9"/>
  <c r="M40" i="9"/>
  <c r="I40" i="9"/>
  <c r="L40" i="9"/>
  <c r="M18" i="9"/>
  <c r="K20" i="9"/>
  <c r="M26" i="9"/>
  <c r="K28" i="9"/>
  <c r="M37" i="9"/>
  <c r="L14" i="9"/>
  <c r="K14" i="9"/>
  <c r="J14" i="9"/>
  <c r="M15" i="9"/>
  <c r="I15" i="9"/>
  <c r="L15" i="9"/>
  <c r="K15" i="9"/>
  <c r="M19" i="9"/>
  <c r="I19" i="9"/>
  <c r="L19" i="9"/>
  <c r="K19" i="9"/>
  <c r="M23" i="9"/>
  <c r="I23" i="9"/>
  <c r="L23" i="9"/>
  <c r="K23" i="9"/>
  <c r="L34" i="9"/>
  <c r="K34" i="9"/>
  <c r="D15" i="8"/>
  <c r="D19" i="8"/>
  <c r="D23" i="8"/>
  <c r="D27" i="8"/>
  <c r="D31" i="8"/>
  <c r="D35" i="8"/>
  <c r="D39" i="8"/>
  <c r="I14" i="9"/>
  <c r="I22" i="9"/>
  <c r="I30" i="9"/>
  <c r="H39" i="9"/>
  <c r="J39" i="9" s="1"/>
  <c r="F14" i="8"/>
  <c r="F18" i="8"/>
  <c r="F22" i="8"/>
  <c r="F26" i="8"/>
  <c r="F30" i="8"/>
  <c r="F34" i="8"/>
  <c r="F36" i="8"/>
  <c r="J20" i="13"/>
  <c r="J24" i="13"/>
  <c r="J28" i="13"/>
  <c r="J32" i="13"/>
  <c r="J36" i="13"/>
  <c r="J40" i="13"/>
  <c r="I14" i="13"/>
  <c r="H15" i="13"/>
  <c r="G16" i="13"/>
  <c r="I18" i="13"/>
  <c r="H19" i="13"/>
  <c r="G20" i="13"/>
  <c r="I22" i="13"/>
  <c r="H23" i="13"/>
  <c r="G24" i="13"/>
  <c r="I26" i="13"/>
  <c r="H27" i="13"/>
  <c r="G28" i="13"/>
  <c r="I30" i="13"/>
  <c r="H31" i="13"/>
  <c r="G32" i="13"/>
  <c r="I34" i="13"/>
  <c r="H35" i="13"/>
  <c r="G36" i="13"/>
  <c r="I38" i="13"/>
  <c r="H39" i="13"/>
  <c r="G40" i="13"/>
  <c r="I15" i="13"/>
  <c r="H16" i="13"/>
  <c r="I19" i="13"/>
  <c r="H20" i="13"/>
  <c r="I23" i="13"/>
  <c r="H24" i="13"/>
  <c r="I27" i="13"/>
  <c r="H28" i="13"/>
  <c r="I31" i="13"/>
  <c r="H32" i="13"/>
  <c r="I35" i="13"/>
  <c r="H36" i="13"/>
  <c r="I39" i="13"/>
  <c r="H40" i="13"/>
  <c r="H13" i="12"/>
  <c r="J13" i="12"/>
  <c r="K29" i="9" l="1"/>
  <c r="I21" i="9"/>
  <c r="J21" i="9"/>
  <c r="I29" i="9"/>
  <c r="J29" i="9"/>
  <c r="I33" i="9"/>
  <c r="J33" i="9"/>
  <c r="I25" i="9"/>
  <c r="J25" i="9"/>
  <c r="K17" i="9"/>
  <c r="M21" i="9"/>
  <c r="L25" i="9"/>
  <c r="K21" i="9"/>
  <c r="L29" i="9"/>
  <c r="K25" i="9"/>
  <c r="L17" i="9"/>
  <c r="M25" i="9"/>
  <c r="I17" i="9"/>
  <c r="M17" i="9"/>
  <c r="K33" i="9"/>
  <c r="L21" i="9"/>
  <c r="L33" i="9"/>
  <c r="M39" i="9"/>
  <c r="I39" i="9"/>
  <c r="L39" i="9"/>
  <c r="K39" i="9"/>
</calcChain>
</file>

<file path=xl/sharedStrings.xml><?xml version="1.0" encoding="utf-8"?>
<sst xmlns="http://schemas.openxmlformats.org/spreadsheetml/2006/main" count="447" uniqueCount="157">
  <si>
    <t>DESPESA BRUTA COM PESSOAL (I)</t>
  </si>
  <si>
    <t>DESPESA LÍQUIDA COM PESSOAL (III) = (I - II)</t>
  </si>
  <si>
    <t>DESPESAS NÃO COMPUTADAS (§ 1º do art. 19 da LRF) (II)</t>
  </si>
  <si>
    <t>Inativos e Pensionistas com Recursos Vinculados</t>
  </si>
  <si>
    <t>Outras Despesas de Pessoal decorrentes de Contratos de Terceirização (§ 1º do art. 18 da LRF)</t>
  </si>
  <si>
    <t>Pessoal Ativo</t>
  </si>
  <si>
    <t>Pessoal Inativo e Pensionistas</t>
  </si>
  <si>
    <t>Despesa Bruta com pessoal/RCL</t>
  </si>
  <si>
    <t>Ativo / Despesa Bruta</t>
  </si>
  <si>
    <t>Inativo e Pensionistas / Despesa Bruta</t>
  </si>
  <si>
    <t>Terceirização / Despesa Bruta com Pessoal</t>
  </si>
  <si>
    <t>Inativos e Pensionistas com Recursos Vinculados / Inativos e Pensionistas</t>
  </si>
  <si>
    <t>UF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</si>
  <si>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</si>
  <si>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</si>
  <si>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</si>
  <si>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</si>
  <si>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</si>
  <si>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</si>
  <si>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</si>
  <si>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</si>
  <si>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</si>
  <si>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</si>
  <si>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</si>
  <si>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</si>
  <si>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</si>
  <si>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</si>
  <si>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</si>
  <si>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</si>
  <si>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</si>
  <si>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RJ</t>
  </si>
  <si>
    <t>RO</t>
  </si>
  <si>
    <t>RS</t>
  </si>
  <si>
    <t>SC</t>
  </si>
  <si>
    <t>SE</t>
  </si>
  <si>
    <t>SP</t>
  </si>
  <si>
    <t>DEDUÇÕES (II)</t>
  </si>
  <si>
    <t>DÍVIDA CONSOLIDADA - DC (I)</t>
  </si>
  <si>
    <t>Executivo</t>
  </si>
  <si>
    <t>Judiciário</t>
  </si>
  <si>
    <t>Legislativo</t>
  </si>
  <si>
    <t>Ministério Público</t>
  </si>
  <si>
    <t>Valor</t>
  </si>
  <si>
    <t xml:space="preserve">% / RCL </t>
  </si>
  <si>
    <t>% da DCL sobre a RCL (III/RCL)</t>
  </si>
  <si>
    <t>DÍVIDA CONSOLIDADA LÍQUIDA (DCL) (III) = (I - II)</t>
  </si>
  <si>
    <t>Precatórios Anteriores a 05/05/2000</t>
  </si>
  <si>
    <t>Precatórios Posteriores a 05/05/2000 (inclusive) Vencidos e Não Pagos</t>
  </si>
  <si>
    <t>Precatórios Posteriores a 05/05/2000 (Não incluídos na DC)</t>
  </si>
  <si>
    <t xml:space="preserve">    Dívida Mobiliária </t>
  </si>
  <si>
    <t xml:space="preserve">    Dívida Contratual </t>
  </si>
  <si>
    <t xml:space="preserve">  DÍVIDA CONSOLIDADA - DC (I) </t>
  </si>
  <si>
    <t xml:space="preserve">    Precatórios Posteriores a 05/05/2000 (inclusive) Vencidos e Não Pagos </t>
  </si>
  <si>
    <t xml:space="preserve">    Outras Dívidas </t>
  </si>
  <si>
    <t>Total Precatórios</t>
  </si>
  <si>
    <t>% (Precatórios/RCL)</t>
  </si>
  <si>
    <t>Despesas não computadas / RCL</t>
  </si>
  <si>
    <t>Soma</t>
  </si>
  <si>
    <t xml:space="preserve">Ativo </t>
  </si>
  <si>
    <t>Inativo e Pensionistas</t>
  </si>
  <si>
    <t>Terceirização</t>
  </si>
  <si>
    <t>DESPESA BRUTA DE PESSOAL</t>
  </si>
  <si>
    <t>Despesas de Exercícios Anteriores de Período Anterior ao da Apuração</t>
  </si>
  <si>
    <t>Decorrentes de Decisão Judicial de Período Anterior ao da Apuração</t>
  </si>
  <si>
    <t>Indenizações por Demissão e Incentivos à Demissão Voluntária</t>
  </si>
  <si>
    <t>RECEITA CORRENTE LÍQUIDA AJUSTADA (VI)</t>
  </si>
  <si>
    <t>RCL Ajustada</t>
  </si>
  <si>
    <t xml:space="preserve">%  / RCL </t>
  </si>
  <si>
    <t>Lim. Máx. 49%</t>
  </si>
  <si>
    <t>Lim. Máx. 6%</t>
  </si>
  <si>
    <t>Lim. Máx. 3%</t>
  </si>
  <si>
    <t>Lim. Máx. 2%</t>
  </si>
  <si>
    <t>Demais Dívidas Contratuais</t>
  </si>
  <si>
    <t>Empréstimos</t>
  </si>
  <si>
    <t>Financiamentos</t>
  </si>
  <si>
    <t>Parcelamento e Renegociação de Dívidas</t>
  </si>
  <si>
    <t>Reestruturação da Dívida de Estados e Municípios</t>
  </si>
  <si>
    <t>Dívida Contratual Total</t>
  </si>
  <si>
    <t>Inativos e Pensionistas com Recursos Vinculados/Pessoal Inativo e Pensionistas</t>
  </si>
  <si>
    <t>DCL</t>
  </si>
  <si>
    <t>PR</t>
  </si>
  <si>
    <t>RN</t>
  </si>
  <si>
    <t>RR</t>
  </si>
  <si>
    <t>TO</t>
  </si>
  <si>
    <t>TOTAL (ÚLTIMOS 12 MESES) (a)</t>
  </si>
  <si>
    <t>ANO CORRENTE</t>
  </si>
  <si>
    <t>Clique aqui para voltar ao índice</t>
  </si>
  <si>
    <t>SECRETARIA DO TESOURO NACIONAL</t>
  </si>
  <si>
    <t>Fonte: SICONFI</t>
  </si>
  <si>
    <t xml:space="preserve">R$  - Valores Correntes </t>
  </si>
  <si>
    <t xml:space="preserve">Anexo 01 - Demonstrativo da Despesas Com Pessoal </t>
  </si>
  <si>
    <t>Cálculo das Despesas de Pessoal</t>
  </si>
  <si>
    <t>Anexo 04 - Demonstrativo das Operações de Crédito</t>
  </si>
  <si>
    <t>% SOBRE A RCL</t>
  </si>
  <si>
    <t>Tabela 1. Composição das Despesas de Pessoal</t>
  </si>
  <si>
    <t>Anexo 02 - Demonstrativo da Dívida Consolidada Líquida</t>
  </si>
  <si>
    <t>ANO ANTERIOR</t>
  </si>
  <si>
    <t>CÁLCULO DAS DESP. NÃO COMPUTADAS SOBRE A RCL AJUSTADA</t>
  </si>
  <si>
    <t>DÍVIDA CONSOLIDADA LÍQUIDA (DCL) 
(III) = (I - II)</t>
  </si>
  <si>
    <t>% (Deduções/DC)</t>
  </si>
  <si>
    <t>COMPOSIÇÃO DA DÍVIDA CONTRATUAL/DC</t>
  </si>
  <si>
    <t>COMPOSIÇÃO DA DÍVIDA CONTRATUAL</t>
  </si>
  <si>
    <t>Tabela 2. Gráfico 1 - Despesa Total com Pessoal em relação à RCL</t>
  </si>
  <si>
    <t>Tabela 3. Gráfico 2 - Composição da Despesa Bruta com Pessoal</t>
  </si>
  <si>
    <t>Tabela 4. Gráfico 3 - Inativos e Pensionistas com Recursos Vinculados /Pessoal Inativo e Pensionistas</t>
  </si>
  <si>
    <t>Tabela 5. Gráfico 4 - Despesas com pessoal não computadas em relação à RCL</t>
  </si>
  <si>
    <t>Tabela 6. Gráfico 5 - Dívida Consolidada Líquida - DCL</t>
  </si>
  <si>
    <t xml:space="preserve">Outras Dívidas </t>
  </si>
  <si>
    <t>COMPOSIÇÃO DA DÍVIDA CONSOLIDADE BRUTA</t>
  </si>
  <si>
    <t>Tabela 10. Gráfico 9 - Precatórios</t>
  </si>
  <si>
    <t>Tabela 9. Gráfico 8 - Composição da Dívida Contratual</t>
  </si>
  <si>
    <t>Tabela 11. Gráfico 10 - Operações de Crédito</t>
  </si>
  <si>
    <t>1.</t>
  </si>
  <si>
    <t>Composição das Despesas de Pessoal</t>
  </si>
  <si>
    <t>2.</t>
  </si>
  <si>
    <t>3.</t>
  </si>
  <si>
    <t>4.</t>
  </si>
  <si>
    <t>5.</t>
  </si>
  <si>
    <t>Gráfico 4 - Despesas com pessoal não computadas em relação à RCL</t>
  </si>
  <si>
    <t>6.</t>
  </si>
  <si>
    <t>7.</t>
  </si>
  <si>
    <t>Gráfico 6 Composição da Dívida Consolidada Bruta</t>
  </si>
  <si>
    <t>8.</t>
  </si>
  <si>
    <t>Gráfico 7 - Deduções da Dívida Consolidada Bruta</t>
  </si>
  <si>
    <t>9.</t>
  </si>
  <si>
    <t>Gráfico 8 - Composição da Dívida Contratual</t>
  </si>
  <si>
    <t>10.</t>
  </si>
  <si>
    <t>Gráfico 9 - Precatórios</t>
  </si>
  <si>
    <t>11.</t>
  </si>
  <si>
    <t>Gráfico 10 - Operações de Crédito</t>
  </si>
  <si>
    <t>Gráfico 1 - Despesa Total com Pessoal em relação à RCL</t>
  </si>
  <si>
    <t>Gráfico 2 - Composição da Despesa Bruta com Pessoal</t>
  </si>
  <si>
    <t>Gráfico 3 - Inativos e Pensionistas com Recursos Vinculados /Pessoal Inativo e Pensionistas</t>
  </si>
  <si>
    <t>Gráfico 5 - Dívida Consolidada Líquida - DCL</t>
  </si>
  <si>
    <t>(Os dados abaixo correspondem ao somatório das despesas de pessoal de todos os poderes: Executivo, Legislativo, incluindo os Tribunais de Contas, Judiciário e Ministérios Públicos dos Estados e DF. Os dados do RGF das Defensorias Públicas Estaduais não devem ser incluídos no somatório pois já estão incluídos nos valores do poder executivo de cada ente.)</t>
  </si>
  <si>
    <t>RECEITA CORRENTE LÍQUIDA AJUSTADA PARA PARA CÁLCULO DOS LIMITES DE ENDIVIDAMENTO (VI) = (IV - V)</t>
  </si>
  <si>
    <t xml:space="preserve">RECEITA CORRENTE LÍQUIDA AJUSTADA PARA CÁLCULO DOS LIMITES DE ENDIVIDAMENTO (VI) = (IV - V) </t>
  </si>
  <si>
    <t>TOTAL (VIII)/RCL</t>
  </si>
  <si>
    <t>TOTAL CONSIDERADO PARA FINS DA APURAÇÃO DO CUMPRIMENTO DO LIMITE (VIII) = (IIIa + VII - Ia - IIa)</t>
  </si>
  <si>
    <t>TOTAL CONSIDERADO PARA FINS DA APURAÇÃO DO CUMPRIMENTO DO LIMITE (VIII)  (IIIa + VII - Ia - IIa)</t>
  </si>
  <si>
    <t>12.</t>
  </si>
  <si>
    <t>Gráfico 11 - Disponibilidade de Caixa Líquida após a inscrição em RPNP do exercício</t>
  </si>
  <si>
    <t>13.</t>
  </si>
  <si>
    <t>Gráfico 12 - Restos a Pagar</t>
  </si>
  <si>
    <r>
      <t>Lim. Máx. Executivo 49</t>
    </r>
    <r>
      <rPr>
        <strike/>
        <sz val="10"/>
        <color theme="1"/>
        <rFont val="Calibri"/>
        <family val="2"/>
        <scheme val="minor"/>
      </rPr>
      <t>%</t>
    </r>
  </si>
  <si>
    <t>Tabela 8. Gráfico 6- Deduções da Dívida Consolidada Bruta</t>
  </si>
  <si>
    <t>Tabela 7. Gráfico 7 - Composição da Dívida Consolidada Bruta</t>
  </si>
  <si>
    <t>Data da extração: 08/06/22, das 14h às 15:00h</t>
  </si>
  <si>
    <t>RGF em Foco  - 1º quadrimestre de 2022 - Estados e Distrito Federal</t>
  </si>
  <si>
    <t>DCL/RCL 2022</t>
  </si>
  <si>
    <t>RGF 1º quadrimestre de 2022</t>
  </si>
  <si>
    <t>DCL/RCL 2021 Saldo do Exercício Anterior</t>
  </si>
  <si>
    <t>DÍVIDA CONSOLIDADA LÍQUIDA (DCL) (III) = (I - II) SALDO DO EXERCÍCIO ANTERIOR</t>
  </si>
  <si>
    <t>Despesa com Pessoal não Executada Orçamentariamente</t>
  </si>
  <si>
    <t>Não Executada Orçamentariamente/ Despesa Bruta</t>
  </si>
  <si>
    <t>Dados extraídos do RGF dos Estados e Distrito Federal - 1º quadrimestre</t>
  </si>
  <si>
    <t>Não Executadas Orçamentariamente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</si>
</sst>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indexed="8"/>
      <name val="LucidaSansRegular"/>
    </font>
    <font>
      <b/>
      <sz val="14"/>
      <color theme="4" tint="-0.249977111117893"/>
      <name val="Calibri"/>
      <family val="2"/>
    </font>
    <font>
      <b/>
      <i/>
      <sz val="11"/>
      <color theme="4" tint="-0.249977111117893"/>
      <name val="Calibri"/>
      <family val="2"/>
    </font>
    <font>
      <i/>
      <sz val="11"/>
      <color theme="4" tint="-0.249977111117893"/>
      <name val="Calibri"/>
      <family val="2"/>
    </font>
    <font>
      <b/>
      <sz val="14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2">
    <xf numFmtId="0" fontId="0" fillId="0" borderId="0" xfId="0"/>
    <xf numFmtId="4" fontId="0" fillId="0" borderId="0" xfId="0" applyNumberFormat="1"/>
    <xf numFmtId="9" fontId="0" fillId="0" borderId="0" xfId="1" applyFont="1"/>
    <xf numFmtId="1" fontId="0" fillId="0" borderId="0" xfId="1" applyNumberFormat="1" applyFont="1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4" fontId="0" fillId="3" borderId="0" xfId="0" applyNumberFormat="1" applyFill="1"/>
    <xf numFmtId="0" fontId="2" fillId="3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left"/>
    </xf>
    <xf numFmtId="43" fontId="0" fillId="0" borderId="0" xfId="2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5" fillId="0" borderId="0" xfId="0" applyFont="1" applyAlignment="1">
      <alignment vertical="center"/>
    </xf>
    <xf numFmtId="0" fontId="6" fillId="3" borderId="0" xfId="0" applyFont="1" applyFill="1"/>
    <xf numFmtId="0" fontId="0" fillId="0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4" fontId="3" fillId="3" borderId="8" xfId="0" applyNumberFormat="1" applyFont="1" applyFill="1" applyBorder="1"/>
    <xf numFmtId="9" fontId="3" fillId="3" borderId="8" xfId="1" applyFont="1" applyFill="1" applyBorder="1" applyAlignment="1">
      <alignment horizontal="center"/>
    </xf>
    <xf numFmtId="4" fontId="3" fillId="3" borderId="11" xfId="0" applyNumberFormat="1" applyFont="1" applyFill="1" applyBorder="1"/>
    <xf numFmtId="9" fontId="3" fillId="3" borderId="11" xfId="1" applyFont="1" applyFill="1" applyBorder="1" applyAlignment="1">
      <alignment horizontal="center"/>
    </xf>
    <xf numFmtId="4" fontId="3" fillId="3" borderId="4" xfId="0" applyNumberFormat="1" applyFont="1" applyFill="1" applyBorder="1"/>
    <xf numFmtId="9" fontId="3" fillId="3" borderId="4" xfId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8" xfId="0" applyNumberFormat="1" applyFont="1" applyFill="1" applyBorder="1"/>
    <xf numFmtId="4" fontId="3" fillId="0" borderId="11" xfId="0" applyNumberFormat="1" applyFont="1" applyFill="1" applyBorder="1"/>
    <xf numFmtId="4" fontId="3" fillId="0" borderId="4" xfId="0" applyNumberFormat="1" applyFont="1" applyFill="1" applyBorder="1"/>
    <xf numFmtId="9" fontId="3" fillId="0" borderId="8" xfId="1" applyFont="1" applyFill="1" applyBorder="1" applyAlignment="1">
      <alignment horizontal="center"/>
    </xf>
    <xf numFmtId="9" fontId="3" fillId="0" borderId="11" xfId="1" applyFont="1" applyFill="1" applyBorder="1" applyAlignment="1">
      <alignment horizontal="center"/>
    </xf>
    <xf numFmtId="9" fontId="3" fillId="0" borderId="4" xfId="1" applyFont="1" applyFill="1" applyBorder="1" applyAlignment="1">
      <alignment horizontal="center"/>
    </xf>
    <xf numFmtId="4" fontId="3" fillId="3" borderId="8" xfId="0" applyNumberFormat="1" applyFont="1" applyFill="1" applyBorder="1" applyAlignment="1">
      <alignment horizontal="right"/>
    </xf>
    <xf numFmtId="164" fontId="3" fillId="3" borderId="8" xfId="1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right"/>
    </xf>
    <xf numFmtId="164" fontId="3" fillId="3" borderId="11" xfId="1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5" fillId="0" borderId="0" xfId="0" applyFont="1" applyAlignment="1">
      <alignment horizontal="left" vertical="center"/>
    </xf>
    <xf numFmtId="0" fontId="0" fillId="3" borderId="0" xfId="0" applyFill="1" applyBorder="1"/>
    <xf numFmtId="10" fontId="3" fillId="0" borderId="11" xfId="1" applyNumberFormat="1" applyFont="1" applyFill="1" applyBorder="1" applyAlignment="1">
      <alignment horizontal="center"/>
    </xf>
    <xf numFmtId="0" fontId="0" fillId="0" borderId="0" xfId="0" applyBorder="1"/>
    <xf numFmtId="10" fontId="3" fillId="0" borderId="4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3"/>
    <xf numFmtId="0" fontId="12" fillId="0" borderId="0" xfId="0" applyFont="1" applyAlignment="1">
      <alignment vertical="center" wrapText="1"/>
    </xf>
    <xf numFmtId="0" fontId="13" fillId="3" borderId="0" xfId="0" applyFont="1" applyFill="1"/>
    <xf numFmtId="10" fontId="3" fillId="3" borderId="8" xfId="1" applyNumberFormat="1" applyFont="1" applyFill="1" applyBorder="1"/>
    <xf numFmtId="10" fontId="3" fillId="3" borderId="11" xfId="1" applyNumberFormat="1" applyFont="1" applyFill="1" applyBorder="1"/>
    <xf numFmtId="10" fontId="3" fillId="3" borderId="4" xfId="1" applyNumberFormat="1" applyFont="1" applyFill="1" applyBorder="1"/>
    <xf numFmtId="10" fontId="3" fillId="3" borderId="11" xfId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164" fontId="0" fillId="3" borderId="0" xfId="1" applyNumberFormat="1" applyFont="1" applyFill="1" applyBorder="1" applyAlignment="1">
      <alignment horizontal="center"/>
    </xf>
    <xf numFmtId="0" fontId="4" fillId="0" borderId="0" xfId="3" applyAlignment="1"/>
    <xf numFmtId="0" fontId="7" fillId="3" borderId="7" xfId="0" applyFont="1" applyFill="1" applyBorder="1" applyAlignment="1">
      <alignment horizontal="center" vertical="center" wrapText="1"/>
    </xf>
    <xf numFmtId="10" fontId="3" fillId="3" borderId="8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0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9" fontId="14" fillId="2" borderId="7" xfId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4" fontId="3" fillId="3" borderId="0" xfId="0" applyNumberFormat="1" applyFont="1" applyFill="1"/>
    <xf numFmtId="0" fontId="15" fillId="3" borderId="4" xfId="0" applyFont="1" applyFill="1" applyBorder="1" applyAlignment="1">
      <alignment horizontal="center"/>
    </xf>
    <xf numFmtId="10" fontId="0" fillId="3" borderId="13" xfId="1" applyNumberFormat="1" applyFont="1" applyFill="1" applyBorder="1"/>
    <xf numFmtId="10" fontId="3" fillId="0" borderId="8" xfId="1" applyNumberFormat="1" applyFont="1" applyFill="1" applyBorder="1" applyAlignment="1">
      <alignment horizontal="center"/>
    </xf>
    <xf numFmtId="10" fontId="0" fillId="3" borderId="0" xfId="1" applyNumberFormat="1" applyFont="1" applyFill="1" applyBorder="1"/>
    <xf numFmtId="10" fontId="0" fillId="3" borderId="12" xfId="1" applyNumberFormat="1" applyFont="1" applyFill="1" applyBorder="1"/>
    <xf numFmtId="10" fontId="0" fillId="0" borderId="0" xfId="1" applyNumberFormat="1" applyFont="1"/>
    <xf numFmtId="10" fontId="0" fillId="0" borderId="4" xfId="1" applyNumberFormat="1" applyFont="1" applyBorder="1"/>
    <xf numFmtId="4" fontId="0" fillId="3" borderId="11" xfId="0" applyNumberFormat="1" applyFill="1" applyBorder="1"/>
    <xf numFmtId="0" fontId="0" fillId="3" borderId="11" xfId="0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9" fontId="3" fillId="0" borderId="14" xfId="1" applyFont="1" applyFill="1" applyBorder="1" applyAlignment="1">
      <alignment horizontal="center"/>
    </xf>
    <xf numFmtId="9" fontId="3" fillId="0" borderId="15" xfId="1" applyFont="1" applyFill="1" applyBorder="1" applyAlignment="1">
      <alignment horizontal="center"/>
    </xf>
    <xf numFmtId="9" fontId="3" fillId="0" borderId="16" xfId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9" fontId="3" fillId="0" borderId="17" xfId="1" applyFont="1" applyFill="1" applyBorder="1" applyAlignment="1">
      <alignment horizontal="center"/>
    </xf>
    <xf numFmtId="9" fontId="3" fillId="0" borderId="18" xfId="1" applyFont="1" applyFill="1" applyBorder="1" applyAlignment="1">
      <alignment horizontal="center"/>
    </xf>
    <xf numFmtId="9" fontId="3" fillId="0" borderId="19" xfId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3" fillId="0" borderId="11" xfId="1" applyNumberFormat="1" applyFont="1" applyFill="1" applyBorder="1" applyAlignment="1">
      <alignment horizontal="center"/>
    </xf>
    <xf numFmtId="4" fontId="3" fillId="3" borderId="14" xfId="0" applyNumberFormat="1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right"/>
    </xf>
    <xf numFmtId="4" fontId="3" fillId="3" borderId="16" xfId="0" applyNumberFormat="1" applyFont="1" applyFill="1" applyBorder="1" applyAlignment="1">
      <alignment horizontal="right"/>
    </xf>
    <xf numFmtId="4" fontId="3" fillId="3" borderId="17" xfId="0" applyNumberFormat="1" applyFont="1" applyFill="1" applyBorder="1" applyAlignment="1">
      <alignment horizontal="right"/>
    </xf>
    <xf numFmtId="4" fontId="3" fillId="3" borderId="18" xfId="0" applyNumberFormat="1" applyFont="1" applyFill="1" applyBorder="1" applyAlignment="1">
      <alignment horizontal="right"/>
    </xf>
    <xf numFmtId="4" fontId="3" fillId="3" borderId="19" xfId="0" applyNumberFormat="1" applyFont="1" applyFill="1" applyBorder="1" applyAlignment="1">
      <alignment horizontal="right"/>
    </xf>
    <xf numFmtId="164" fontId="3" fillId="3" borderId="14" xfId="1" applyNumberFormat="1" applyFont="1" applyFill="1" applyBorder="1" applyAlignment="1">
      <alignment horizontal="center"/>
    </xf>
    <xf numFmtId="164" fontId="3" fillId="3" borderId="15" xfId="1" applyNumberFormat="1" applyFont="1" applyFill="1" applyBorder="1" applyAlignment="1">
      <alignment horizontal="center"/>
    </xf>
    <xf numFmtId="164" fontId="3" fillId="3" borderId="16" xfId="1" applyNumberFormat="1" applyFont="1" applyFill="1" applyBorder="1" applyAlignment="1">
      <alignment horizontal="center"/>
    </xf>
    <xf numFmtId="9" fontId="3" fillId="3" borderId="17" xfId="1" applyFont="1" applyFill="1" applyBorder="1" applyAlignment="1">
      <alignment horizontal="center"/>
    </xf>
    <xf numFmtId="9" fontId="3" fillId="3" borderId="18" xfId="1" applyFont="1" applyFill="1" applyBorder="1" applyAlignment="1">
      <alignment horizontal="center"/>
    </xf>
    <xf numFmtId="9" fontId="3" fillId="3" borderId="19" xfId="1" applyFont="1" applyFill="1" applyBorder="1" applyAlignment="1">
      <alignment horizontal="center"/>
    </xf>
    <xf numFmtId="0" fontId="4" fillId="3" borderId="0" xfId="3" applyFill="1" applyBorder="1" applyAlignment="1">
      <alignment horizontal="center"/>
    </xf>
    <xf numFmtId="0" fontId="4" fillId="4" borderId="5" xfId="3" applyFill="1" applyBorder="1" applyAlignment="1">
      <alignment horizontal="center"/>
    </xf>
    <xf numFmtId="0" fontId="4" fillId="4" borderId="6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4" fillId="4" borderId="10" xfId="3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4" fontId="14" fillId="2" borderId="8" xfId="0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'2.'!$B$12:$C$12</c:f>
              <c:strCache>
                <c:ptCount val="1"/>
                <c:pt idx="0">
                  <c:v>Executivo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'2.'!$B$15:$B$41</c:f>
              <c:numCache>
                <c:formatCode>0.00%</c:formatCode>
                <c:ptCount val="27"/>
                <c:pt idx="0">
                  <c:v>0.49159999999999998</c:v>
                </c:pt>
                <c:pt idx="1">
                  <c:v>0.35930000000000001</c:v>
                </c:pt>
                <c:pt idx="2">
                  <c:v>0.47060000000000002</c:v>
                </c:pt>
                <c:pt idx="3">
                  <c:v>0.40710000000000002</c:v>
                </c:pt>
                <c:pt idx="4">
                  <c:v>0.34770000000000001</c:v>
                </c:pt>
                <c:pt idx="5">
                  <c:v>0.42409999999999998</c:v>
                </c:pt>
                <c:pt idx="6">
                  <c:v>0.38890000000000002</c:v>
                </c:pt>
                <c:pt idx="7">
                  <c:v>0.39140000000000003</c:v>
                </c:pt>
                <c:pt idx="8">
                  <c:v>0.375</c:v>
                </c:pt>
                <c:pt idx="9">
                  <c:v>0.35680000000000001</c:v>
                </c:pt>
                <c:pt idx="10">
                  <c:v>0.47960000000000003</c:v>
                </c:pt>
                <c:pt idx="11">
                  <c:v>0.38890000000000002</c:v>
                </c:pt>
                <c:pt idx="12">
                  <c:v>0.3624</c:v>
                </c:pt>
                <c:pt idx="13">
                  <c:v>0.38619999999999999</c:v>
                </c:pt>
                <c:pt idx="14">
                  <c:v>0.46140000000000003</c:v>
                </c:pt>
                <c:pt idx="15">
                  <c:v>0.40149999999999997</c:v>
                </c:pt>
                <c:pt idx="16">
                  <c:v>0.38020000000000004</c:v>
                </c:pt>
                <c:pt idx="17">
                  <c:v>0.40259999999999996</c:v>
                </c:pt>
                <c:pt idx="18">
                  <c:v>0.38659999999999994</c:v>
                </c:pt>
                <c:pt idx="19">
                  <c:v>0.52100000000000002</c:v>
                </c:pt>
                <c:pt idx="20">
                  <c:v>0.37020000000000003</c:v>
                </c:pt>
                <c:pt idx="21">
                  <c:v>0.41859999999999997</c:v>
                </c:pt>
                <c:pt idx="22">
                  <c:v>0.41840000000000005</c:v>
                </c:pt>
                <c:pt idx="23">
                  <c:v>0.4108</c:v>
                </c:pt>
                <c:pt idx="24">
                  <c:v>0.41930000000000001</c:v>
                </c:pt>
                <c:pt idx="25">
                  <c:v>0.3871</c:v>
                </c:pt>
                <c:pt idx="26">
                  <c:v>0.39140000000000003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93-433D-B7EC-886D38EDB929}"/>
            </c:ext>
          </c:extLst>
        </c:ser>
        <c:ser>
          <c:idx val="1"/>
          <c:order val="1"/>
          <c:tx>
            <c:strRef>
              <c:f>'2.'!$D$12:$E$12</c:f>
              <c:strCache>
                <c:ptCount val="1"/>
                <c:pt idx="0">
                  <c:v>Judiciário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'2.'!$D$15:$D$41</c:f>
              <c:numCache>
                <c:formatCode>0.00%</c:formatCode>
                <c:ptCount val="27"/>
                <c:pt idx="0">
                  <c:v>3.2199999999999999E-2</c:v>
                </c:pt>
                <c:pt idx="1">
                  <c:v>3.61E-2</c:v>
                </c:pt>
                <c:pt idx="2">
                  <c:v>3.2199999999999999E-2</c:v>
                </c:pt>
                <c:pt idx="3">
                  <c:v>3.8199999999999998E-2</c:v>
                </c:pt>
                <c:pt idx="4">
                  <c:v>4.7400000000000005E-2</c:v>
                </c:pt>
                <c:pt idx="5">
                  <c:v>4.1599999999999998E-2</c:v>
                </c:pt>
                <c:pt idx="6">
                  <c:v>0</c:v>
                </c:pt>
                <c:pt idx="7">
                  <c:v>4.7800000000000002E-2</c:v>
                </c:pt>
                <c:pt idx="8">
                  <c:v>3.9900000000000005E-2</c:v>
                </c:pt>
                <c:pt idx="9">
                  <c:v>5.2199999999999996E-2</c:v>
                </c:pt>
                <c:pt idx="10">
                  <c:v>4.6799999999999994E-2</c:v>
                </c:pt>
                <c:pt idx="11">
                  <c:v>4.6500000000000007E-2</c:v>
                </c:pt>
                <c:pt idx="12">
                  <c:v>3.1400000000000004E-2</c:v>
                </c:pt>
                <c:pt idx="13">
                  <c:v>3.4599999999999999E-2</c:v>
                </c:pt>
                <c:pt idx="14">
                  <c:v>4.1700000000000001E-2</c:v>
                </c:pt>
                <c:pt idx="15">
                  <c:v>4.6600000000000003E-2</c:v>
                </c:pt>
                <c:pt idx="16">
                  <c:v>3.7400000000000003E-2</c:v>
                </c:pt>
                <c:pt idx="17">
                  <c:v>3.8699999999999998E-2</c:v>
                </c:pt>
                <c:pt idx="18">
                  <c:v>3.6600000000000001E-2</c:v>
                </c:pt>
                <c:pt idx="19">
                  <c:v>5.0599999999999999E-2</c:v>
                </c:pt>
                <c:pt idx="20">
                  <c:v>4.0999999999999995E-2</c:v>
                </c:pt>
                <c:pt idx="21">
                  <c:v>3.78E-2</c:v>
                </c:pt>
                <c:pt idx="22">
                  <c:v>4.2099999999999999E-2</c:v>
                </c:pt>
                <c:pt idx="23">
                  <c:v>4.24E-2</c:v>
                </c:pt>
                <c:pt idx="24">
                  <c:v>4.9100000000000005E-2</c:v>
                </c:pt>
                <c:pt idx="25">
                  <c:v>4.6600000000000003E-2</c:v>
                </c:pt>
                <c:pt idx="26">
                  <c:v>4.3499999999999997E-2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93-433D-B7EC-886D38EDB929}"/>
            </c:ext>
          </c:extLst>
        </c:ser>
        <c:ser>
          <c:idx val="2"/>
          <c:order val="2"/>
          <c:tx>
            <c:strRef>
              <c:f>'2.'!$F$12:$G$12</c:f>
              <c:strCache>
                <c:ptCount val="1"/>
                <c:pt idx="0">
                  <c:v>Legislativo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'2.'!$F$15:$F$41</c:f>
              <c:numCache>
                <c:formatCode>0.00%</c:formatCode>
                <c:ptCount val="27"/>
                <c:pt idx="0">
                  <c:v>2.35E-2</c:v>
                </c:pt>
                <c:pt idx="1">
                  <c:v>2.2600000000000002E-2</c:v>
                </c:pt>
                <c:pt idx="2">
                  <c:v>2.4699999999999996E-2</c:v>
                </c:pt>
                <c:pt idx="3">
                  <c:v>2.4E-2</c:v>
                </c:pt>
                <c:pt idx="4">
                  <c:v>2.3900000000000001E-2</c:v>
                </c:pt>
                <c:pt idx="5">
                  <c:v>2.29E-2</c:v>
                </c:pt>
                <c:pt idx="6">
                  <c:v>2.4299999999999999E-2</c:v>
                </c:pt>
                <c:pt idx="7">
                  <c:v>1.7399999999999999E-2</c:v>
                </c:pt>
                <c:pt idx="8">
                  <c:v>2.4299999999999999E-2</c:v>
                </c:pt>
                <c:pt idx="9">
                  <c:v>2.8399999999999998E-2</c:v>
                </c:pt>
                <c:pt idx="10">
                  <c:v>1.9799999999999998E-2</c:v>
                </c:pt>
                <c:pt idx="11">
                  <c:v>2.2199999999999998E-2</c:v>
                </c:pt>
                <c:pt idx="12">
                  <c:v>1.9799999999999998E-2</c:v>
                </c:pt>
                <c:pt idx="13">
                  <c:v>2.5100000000000001E-2</c:v>
                </c:pt>
                <c:pt idx="14">
                  <c:v>2.7699999999999999E-2</c:v>
                </c:pt>
                <c:pt idx="15">
                  <c:v>2.2700000000000001E-2</c:v>
                </c:pt>
                <c:pt idx="16">
                  <c:v>2.1499999999999998E-2</c:v>
                </c:pt>
                <c:pt idx="17">
                  <c:v>1.52E-2</c:v>
                </c:pt>
                <c:pt idx="18">
                  <c:v>7.3000000000000001E-3</c:v>
                </c:pt>
                <c:pt idx="19">
                  <c:v>3.0600000000000002E-2</c:v>
                </c:pt>
                <c:pt idx="20">
                  <c:v>2.3300000000000001E-2</c:v>
                </c:pt>
                <c:pt idx="21">
                  <c:v>3.1300000000000001E-2</c:v>
                </c:pt>
                <c:pt idx="22">
                  <c:v>1.66E-2</c:v>
                </c:pt>
                <c:pt idx="23">
                  <c:v>1.9900000000000001E-2</c:v>
                </c:pt>
                <c:pt idx="24">
                  <c:v>2.8499999999999998E-2</c:v>
                </c:pt>
                <c:pt idx="25">
                  <c:v>4.4000000000000003E-3</c:v>
                </c:pt>
                <c:pt idx="26">
                  <c:v>2.6000000000000002E-2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93-433D-B7EC-886D38EDB929}"/>
            </c:ext>
          </c:extLst>
        </c:ser>
        <c:ser>
          <c:idx val="3"/>
          <c:order val="3"/>
          <c:tx>
            <c:strRef>
              <c:f>'2.'!$H$12:$I$12</c:f>
              <c:strCache>
                <c:ptCount val="1"/>
                <c:pt idx="0">
                  <c:v>Ministério Público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'2.'!$H$15:$H$41</c:f>
              <c:numCache>
                <c:formatCode>0.00%</c:formatCode>
                <c:ptCount val="27"/>
                <c:pt idx="0">
                  <c:v>1.44E-2</c:v>
                </c:pt>
                <c:pt idx="1">
                  <c:v>1.15E-2</c:v>
                </c:pt>
                <c:pt idx="2">
                  <c:v>1.26E-2</c:v>
                </c:pt>
                <c:pt idx="3">
                  <c:v>1.52E-2</c:v>
                </c:pt>
                <c:pt idx="4">
                  <c:v>1.24E-2</c:v>
                </c:pt>
                <c:pt idx="5">
                  <c:v>1.3899999999999999E-2</c:v>
                </c:pt>
                <c:pt idx="6">
                  <c:v>0</c:v>
                </c:pt>
                <c:pt idx="7">
                  <c:v>1.4800000000000001E-2</c:v>
                </c:pt>
                <c:pt idx="8">
                  <c:v>1.44E-2</c:v>
                </c:pt>
                <c:pt idx="9">
                  <c:v>2.0899999999999998E-2</c:v>
                </c:pt>
                <c:pt idx="10">
                  <c:v>1.55E-2</c:v>
                </c:pt>
                <c:pt idx="11">
                  <c:v>1.5100000000000001E-2</c:v>
                </c:pt>
                <c:pt idx="12">
                  <c:v>1.41E-2</c:v>
                </c:pt>
                <c:pt idx="13">
                  <c:v>1.3899999999999999E-2</c:v>
                </c:pt>
                <c:pt idx="14">
                  <c:v>1.72E-2</c:v>
                </c:pt>
                <c:pt idx="15">
                  <c:v>1.4199999999999999E-2</c:v>
                </c:pt>
                <c:pt idx="16">
                  <c:v>1.4499999999999999E-2</c:v>
                </c:pt>
                <c:pt idx="17">
                  <c:v>1.49E-2</c:v>
                </c:pt>
                <c:pt idx="18">
                  <c:v>1.23E-2</c:v>
                </c:pt>
                <c:pt idx="19">
                  <c:v>1.7600000000000001E-2</c:v>
                </c:pt>
                <c:pt idx="20">
                  <c:v>1.4800000000000001E-2</c:v>
                </c:pt>
                <c:pt idx="21">
                  <c:v>1.38E-2</c:v>
                </c:pt>
                <c:pt idx="22">
                  <c:v>1.41E-2</c:v>
                </c:pt>
                <c:pt idx="23">
                  <c:v>1.5100000000000001E-2</c:v>
                </c:pt>
                <c:pt idx="24">
                  <c:v>1.55E-2</c:v>
                </c:pt>
                <c:pt idx="25">
                  <c:v>1.1899999999999999E-2</c:v>
                </c:pt>
                <c:pt idx="26">
                  <c:v>1.3600000000000001E-2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9280"/>
        <c:axId val="420548888"/>
      </c:barChart>
      <c:lineChart>
        <c:grouping val="standard"/>
        <c:varyColors val="0"/>
        <c:ser>
          <c:idx val="5"/>
          <c:order val="4"/>
          <c:tx>
            <c:strRef>
              <c:f>'2.'!$J$12:$J$14</c:f>
              <c:strCache>
                <c:ptCount val="3"/>
                <c:pt idx="0">
                  <c:v>Lim. Máx. Executivo 49%</c:v>
                </c:pt>
              </c:strCache>
            </c:strRef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'2.'!$A$15:$A$41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'2.'!$J$15:$J$41</c:f>
              <c:numCache>
                <c:formatCode>0.00%</c:formatCode>
                <c:ptCount val="27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0.49</c:v>
                </c:pt>
                <c:pt idx="5">
                  <c:v>0.49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0.49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0.49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0.49</c:v>
                </c:pt>
                <c:pt idx="19">
                  <c:v>0.49</c:v>
                </c:pt>
                <c:pt idx="20">
                  <c:v>0.49</c:v>
                </c:pt>
                <c:pt idx="21">
                  <c:v>0.49</c:v>
                </c:pt>
                <c:pt idx="22">
                  <c:v>0.49</c:v>
                </c:pt>
                <c:pt idx="23">
                  <c:v>0.49</c:v>
                </c:pt>
                <c:pt idx="24">
                  <c:v>0.49</c:v>
                </c:pt>
                <c:pt idx="25">
                  <c:v>0.49</c:v>
                </c:pt>
                <c:pt idx="26">
                  <c:v>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93-433D-B7EC-886D38EDB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549280"/>
        <c:axId val="420548888"/>
      </c:lineChart>
      <c:valAx>
        <c:axId val="420548888"/>
        <c:scaling>
          <c:orientation val="minMax"/>
          <c:max val="0.70000000000000007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280"/>
        <c:crosses val="max"/>
        <c:crossBetween val="between"/>
      </c:valAx>
      <c:catAx>
        <c:axId val="42054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4995289023561"/>
          <c:y val="0.77796450020018681"/>
          <c:w val="0.79020583519477483"/>
          <c:h val="0.19491685573201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'3.'!$H$12</c:f>
              <c:strCache>
                <c:ptCount val="1"/>
                <c:pt idx="0">
                  <c:v>Ativo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'3.'!$H$13:$H$39</c:f>
              <c:numCache>
                <c:formatCode>0%</c:formatCode>
                <c:ptCount val="27"/>
                <c:pt idx="0">
                  <c:v>0.71611987366838115</c:v>
                </c:pt>
                <c:pt idx="1">
                  <c:v>0.59289377627655537</c:v>
                </c:pt>
                <c:pt idx="2">
                  <c:v>0.7175411864443938</c:v>
                </c:pt>
                <c:pt idx="3">
                  <c:v>0.920985816273724</c:v>
                </c:pt>
                <c:pt idx="4">
                  <c:v>0.61949280579779054</c:v>
                </c:pt>
                <c:pt idx="5">
                  <c:v>0.69090545287463867</c:v>
                </c:pt>
                <c:pt idx="6">
                  <c:v>0.69495516327853613</c:v>
                </c:pt>
                <c:pt idx="7">
                  <c:v>0.57468572813844432</c:v>
                </c:pt>
                <c:pt idx="8">
                  <c:v>0.60839351846238099</c:v>
                </c:pt>
                <c:pt idx="9">
                  <c:v>0.7052568141001303</c:v>
                </c:pt>
                <c:pt idx="10">
                  <c:v>0.54800878184030477</c:v>
                </c:pt>
                <c:pt idx="11">
                  <c:v>0.6559226733449649</c:v>
                </c:pt>
                <c:pt idx="12">
                  <c:v>0.68358182334766016</c:v>
                </c:pt>
                <c:pt idx="13">
                  <c:v>0.71127786195546761</c:v>
                </c:pt>
                <c:pt idx="14">
                  <c:v>0.70072566920637736</c:v>
                </c:pt>
                <c:pt idx="15">
                  <c:v>0.63806566191639502</c:v>
                </c:pt>
                <c:pt idx="16">
                  <c:v>0.67522768402207134</c:v>
                </c:pt>
                <c:pt idx="17">
                  <c:v>0.61281063016301396</c:v>
                </c:pt>
                <c:pt idx="18">
                  <c:v>0.52730711598167834</c:v>
                </c:pt>
                <c:pt idx="19">
                  <c:v>0.61103168814043196</c:v>
                </c:pt>
                <c:pt idx="20">
                  <c:v>0.81522328207088024</c:v>
                </c:pt>
                <c:pt idx="21">
                  <c:v>0.95817421161001637</c:v>
                </c:pt>
                <c:pt idx="22">
                  <c:v>0.51389420881470504</c:v>
                </c:pt>
                <c:pt idx="23">
                  <c:v>0.61631765942238137</c:v>
                </c:pt>
                <c:pt idx="24">
                  <c:v>0.63344310031668916</c:v>
                </c:pt>
                <c:pt idx="25">
                  <c:v>0.52747514671774509</c:v>
                </c:pt>
                <c:pt idx="26">
                  <c:v>0.76947244183562979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5-9FD5-4080-B035-58791B84617E}"/>
            </c:ext>
          </c:extLst>
        </c:ser>
        <c:ser>
          <c:idx val="1"/>
          <c:order val="1"/>
          <c:tx>
            <c:strRef>
              <c:f>'3.'!$I$12</c:f>
              <c:strCache>
                <c:ptCount val="1"/>
                <c:pt idx="0">
                  <c:v>Inativo e Pensionistas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'3.'!$I$13:$I$39</c:f>
              <c:numCache>
                <c:formatCode>0%</c:formatCode>
                <c:ptCount val="27"/>
                <c:pt idx="0">
                  <c:v>0.26629399660895187</c:v>
                </c:pt>
                <c:pt idx="1">
                  <c:v>0.37301542302080665</c:v>
                </c:pt>
                <c:pt idx="2">
                  <c:v>0.22595241161214405</c:v>
                </c:pt>
                <c:pt idx="3">
                  <c:v>7.9014183726275874E-2</c:v>
                </c:pt>
                <c:pt idx="4">
                  <c:v>0.36810972296174688</c:v>
                </c:pt>
                <c:pt idx="5">
                  <c:v>0.23484244812732344</c:v>
                </c:pt>
                <c:pt idx="6">
                  <c:v>0.26230213342593678</c:v>
                </c:pt>
                <c:pt idx="7">
                  <c:v>0.35847523388481617</c:v>
                </c:pt>
                <c:pt idx="8">
                  <c:v>0.38795323341988092</c:v>
                </c:pt>
                <c:pt idx="9">
                  <c:v>0.29173434289253136</c:v>
                </c:pt>
                <c:pt idx="10">
                  <c:v>0.44580875811729426</c:v>
                </c:pt>
                <c:pt idx="11">
                  <c:v>0.34407732665503504</c:v>
                </c:pt>
                <c:pt idx="12">
                  <c:v>0.31641784992917527</c:v>
                </c:pt>
                <c:pt idx="13">
                  <c:v>0.28872185749520152</c:v>
                </c:pt>
                <c:pt idx="14">
                  <c:v>0.2992743307936227</c:v>
                </c:pt>
                <c:pt idx="15">
                  <c:v>0.36193433808360498</c:v>
                </c:pt>
                <c:pt idx="16">
                  <c:v>0.2997992404482055</c:v>
                </c:pt>
                <c:pt idx="17">
                  <c:v>0.37851212830571096</c:v>
                </c:pt>
                <c:pt idx="18">
                  <c:v>0.44006273921618549</c:v>
                </c:pt>
                <c:pt idx="19">
                  <c:v>0.3786566729264258</c:v>
                </c:pt>
                <c:pt idx="20">
                  <c:v>0.17588305016471983</c:v>
                </c:pt>
                <c:pt idx="21">
                  <c:v>4.1613050574238607E-2</c:v>
                </c:pt>
                <c:pt idx="22">
                  <c:v>0.48102386579078782</c:v>
                </c:pt>
                <c:pt idx="23">
                  <c:v>0.37830227559146451</c:v>
                </c:pt>
                <c:pt idx="24">
                  <c:v>0.36655689968331068</c:v>
                </c:pt>
                <c:pt idx="25">
                  <c:v>0.44449474809351436</c:v>
                </c:pt>
                <c:pt idx="26">
                  <c:v>0.22737416785302911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6-9FD5-4080-B035-58791B84617E}"/>
            </c:ext>
          </c:extLst>
        </c:ser>
        <c:ser>
          <c:idx val="2"/>
          <c:order val="2"/>
          <c:tx>
            <c:strRef>
              <c:f>'3.'!$J$12</c:f>
              <c:strCache>
                <c:ptCount val="1"/>
                <c:pt idx="0">
                  <c:v>Terceirização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'3.'!$J$13:$J$39</c:f>
              <c:numCache>
                <c:formatCode>0.0%</c:formatCode>
                <c:ptCount val="27"/>
                <c:pt idx="0">
                  <c:v>1.1167014715116609E-2</c:v>
                </c:pt>
                <c:pt idx="1">
                  <c:v>3.409080070263814E-2</c:v>
                </c:pt>
                <c:pt idx="2">
                  <c:v>5.6506401943462028E-2</c:v>
                </c:pt>
                <c:pt idx="3">
                  <c:v>0</c:v>
                </c:pt>
                <c:pt idx="4">
                  <c:v>1.2397471240462749E-2</c:v>
                </c:pt>
                <c:pt idx="5">
                  <c:v>5.944436847790608E-2</c:v>
                </c:pt>
                <c:pt idx="6">
                  <c:v>4.2742703295527013E-2</c:v>
                </c:pt>
                <c:pt idx="7">
                  <c:v>6.6839037976739485E-2</c:v>
                </c:pt>
                <c:pt idx="8">
                  <c:v>3.6532481177377731E-3</c:v>
                </c:pt>
                <c:pt idx="9">
                  <c:v>2.7315374253996905E-7</c:v>
                </c:pt>
                <c:pt idx="10">
                  <c:v>1.0942459130642243E-3</c:v>
                </c:pt>
                <c:pt idx="11">
                  <c:v>0</c:v>
                </c:pt>
                <c:pt idx="12">
                  <c:v>3.2672316465323101E-7</c:v>
                </c:pt>
                <c:pt idx="13">
                  <c:v>2.8054933082446774E-7</c:v>
                </c:pt>
                <c:pt idx="14">
                  <c:v>0</c:v>
                </c:pt>
                <c:pt idx="15">
                  <c:v>0</c:v>
                </c:pt>
                <c:pt idx="16">
                  <c:v>2.4479247008155878E-2</c:v>
                </c:pt>
                <c:pt idx="17">
                  <c:v>8.677241531275132E-3</c:v>
                </c:pt>
                <c:pt idx="18">
                  <c:v>3.2630144802136128E-2</c:v>
                </c:pt>
                <c:pt idx="19">
                  <c:v>1.0311638933142494E-2</c:v>
                </c:pt>
                <c:pt idx="20">
                  <c:v>7.1411361149465264E-3</c:v>
                </c:pt>
                <c:pt idx="21">
                  <c:v>2.1273781574500183E-4</c:v>
                </c:pt>
                <c:pt idx="22">
                  <c:v>5.0819253945072768E-3</c:v>
                </c:pt>
                <c:pt idx="23">
                  <c:v>5.3800649861542186E-3</c:v>
                </c:pt>
                <c:pt idx="24">
                  <c:v>0</c:v>
                </c:pt>
                <c:pt idx="25">
                  <c:v>2.8030105188740582E-2</c:v>
                </c:pt>
                <c:pt idx="26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7-9FD5-4080-B035-58791B84617E}"/>
            </c:ext>
          </c:extLst>
        </c:ser>
        <c:ser>
          <c:idx val="3"/>
          <c:order val="3"/>
          <c:tx>
            <c:strRef>
              <c:f>'3.'!$K$12</c:f>
              <c:strCache>
                <c:ptCount val="1"/>
                <c:pt idx="0">
                  <c:v>Não Executadas Orçamentariamente</c:v>
                </c:pt>
              </c:strCache>
            </c:strRef>
          </c:tx>
          <c:invertIfNegative val="0"/>
          <c:cat>
            <c:strRef>
              <c:f>'3.'!$A$13:$A$39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'3.'!$K$13:$K$39</c:f>
              <c:numCache>
                <c:formatCode>0.0%</c:formatCode>
                <c:ptCount val="27"/>
                <c:pt idx="0">
                  <c:v>6.419115007550648E-3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1.48077305201317E-2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3.0085698535957752E-3</c:v>
                </c:pt>
                <c:pt idx="10">
                  <c:v>5.0882141293366783E-3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4.9382852156727134E-4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1.752531649453328E-3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3.1533903113409997E-3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8-9FD5-4080-B035-58791B846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47712"/>
        <c:axId val="420552808"/>
        <c:extLst/>
      </c:barChart>
      <c:catAx>
        <c:axId val="4205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808"/>
        <c:crosses val="autoZero"/>
        <c:auto val="1"/>
        <c:lblAlgn val="ctr"/>
        <c:lblOffset val="100"/>
        <c:noMultiLvlLbl val="0"/>
      </c:catAx>
      <c:valAx>
        <c:axId val="420552808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'4.'!$D$12</c:f>
              <c:strCache>
                <c:ptCount val="1"/>
                <c:pt idx="0">
                  <c:v>Inativos e Pensionistas com Recursos Vinculados/Pessoal Inativo e Pensionistas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'4.'!$D$13:$D$39</c:f>
              <c:numCache>
                <c:formatCode>0.00%</c:formatCode>
                <c:ptCount val="27"/>
                <c:pt idx="0">
                  <c:v>0.3824200018746387</c:v>
                </c:pt>
                <c:pt idx="1">
                  <c:v>0.34762679057290369</c:v>
                </c:pt>
                <c:pt idx="2">
                  <c:v>0.34861217883890039</c:v>
                </c:pt>
                <c:pt idx="3">
                  <c:v>0.94470757024624918</c:v>
                </c:pt>
                <c:pt idx="4">
                  <c:v>0.44902845638357364</c:v>
                </c:pt>
                <c:pt idx="5">
                  <c:v>0.69187819389158212</c:v>
                </c:pt>
                <c:pt idx="6">
                  <c:v>0.9392956786463349</c:v>
                </c:pt>
                <c:pt idx="7">
                  <c:v>1.203328447920289E-3</c:v>
                </c:pt>
                <c:pt idx="8">
                  <c:v>0.37295909804517008</c:v>
                </c:pt>
                <c:pt idx="9">
                  <c:v>0.53320851882191633</c:v>
                </c:pt>
                <c:pt idx="10">
                  <c:v>0.32209474634989771</c:v>
                </c:pt>
                <c:pt idx="11">
                  <c:v>0.84327464510264549</c:v>
                </c:pt>
                <c:pt idx="12">
                  <c:v>0.689951823177128</c:v>
                </c:pt>
                <c:pt idx="13">
                  <c:v>0.53691187164237664</c:v>
                </c:pt>
                <c:pt idx="14">
                  <c:v>0.39953947315090244</c:v>
                </c:pt>
                <c:pt idx="15">
                  <c:v>0.42301350178203823</c:v>
                </c:pt>
                <c:pt idx="16">
                  <c:v>0.95483500933046617</c:v>
                </c:pt>
                <c:pt idx="17">
                  <c:v>0.49270972447715994</c:v>
                </c:pt>
                <c:pt idx="18">
                  <c:v>0.30690705803567947</c:v>
                </c:pt>
                <c:pt idx="19">
                  <c:v>0.69639004608931743</c:v>
                </c:pt>
                <c:pt idx="20">
                  <c:v>0.85070777874468706</c:v>
                </c:pt>
                <c:pt idx="21">
                  <c:v>0.95114665188829572</c:v>
                </c:pt>
                <c:pt idx="22">
                  <c:v>0.46980603670971771</c:v>
                </c:pt>
                <c:pt idx="23">
                  <c:v>0.35482728257734075</c:v>
                </c:pt>
                <c:pt idx="24">
                  <c:v>0.57961931804312838</c:v>
                </c:pt>
                <c:pt idx="25">
                  <c:v>0.57923065000174878</c:v>
                </c:pt>
                <c:pt idx="26">
                  <c:v>0.89110908534788535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B-49CC-BAA3-C8509BAA6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9672"/>
        <c:axId val="420550848"/>
      </c:barChart>
      <c:catAx>
        <c:axId val="42054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0848"/>
        <c:crosses val="autoZero"/>
        <c:auto val="1"/>
        <c:lblAlgn val="ctr"/>
        <c:lblOffset val="100"/>
        <c:noMultiLvlLbl val="0"/>
      </c:catAx>
      <c:valAx>
        <c:axId val="4205508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9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'5.'!$G$13</c:f>
              <c:strCache>
                <c:ptCount val="1"/>
                <c:pt idx="0">
                  <c:v>Inativos e Pensionistas com Recursos Vinculados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'5.'!$G$14:$G$40</c:f>
              <c:numCache>
                <c:formatCode>0.0%</c:formatCode>
                <c:ptCount val="27"/>
                <c:pt idx="0">
                  <c:v>6.4965029847060693E-2</c:v>
                </c:pt>
                <c:pt idx="1">
                  <c:v>6.6154656551427896E-2</c:v>
                </c:pt>
                <c:pt idx="2">
                  <c:v>4.7433929061663875E-2</c:v>
                </c:pt>
                <c:pt idx="3">
                  <c:v>3.944685173287054E-2</c:v>
                </c:pt>
                <c:pt idx="4">
                  <c:v>8.8942280042611718E-2</c:v>
                </c:pt>
                <c:pt idx="5">
                  <c:v>9.9719102505051768E-2</c:v>
                </c:pt>
                <c:pt idx="6">
                  <c:v>0.14377109779706276</c:v>
                </c:pt>
                <c:pt idx="7">
                  <c:v>2.1038903802523604E-4</c:v>
                </c:pt>
                <c:pt idx="8">
                  <c:v>8.3396503292998386E-2</c:v>
                </c:pt>
                <c:pt idx="9">
                  <c:v>8.5413523721548701E-2</c:v>
                </c:pt>
                <c:pt idx="10">
                  <c:v>9.8193839185277826E-2</c:v>
                </c:pt>
                <c:pt idx="11">
                  <c:v>0.20215605742667353</c:v>
                </c:pt>
                <c:pt idx="12">
                  <c:v>0.1242260973907293</c:v>
                </c:pt>
                <c:pt idx="13">
                  <c:v>8.755245586865805E-2</c:v>
                </c:pt>
                <c:pt idx="14">
                  <c:v>7.4798718764450545E-2</c:v>
                </c:pt>
                <c:pt idx="15">
                  <c:v>8.8881504263295871E-2</c:v>
                </c:pt>
                <c:pt idx="16">
                  <c:v>0.1835088877245506</c:v>
                </c:pt>
                <c:pt idx="17">
                  <c:v>0.10862140582451843</c:v>
                </c:pt>
                <c:pt idx="18">
                  <c:v>7.3554620058783424E-2</c:v>
                </c:pt>
                <c:pt idx="19">
                  <c:v>0.23887722886997032</c:v>
                </c:pt>
                <c:pt idx="20">
                  <c:v>8.0318375029319808E-2</c:v>
                </c:pt>
                <c:pt idx="21">
                  <c:v>2.1549401262699601E-2</c:v>
                </c:pt>
                <c:pt idx="22">
                  <c:v>0.15206581028998786</c:v>
                </c:pt>
                <c:pt idx="23">
                  <c:v>8.0211564439806204E-2</c:v>
                </c:pt>
                <c:pt idx="24">
                  <c:v>0.13941697574397871</c:v>
                </c:pt>
                <c:pt idx="25">
                  <c:v>0.1574119678797066</c:v>
                </c:pt>
                <c:pt idx="26">
                  <c:v>0.13395749632642784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5F-4C1A-A527-A88D7809C620}"/>
            </c:ext>
          </c:extLst>
        </c:ser>
        <c:ser>
          <c:idx val="1"/>
          <c:order val="1"/>
          <c:tx>
            <c:strRef>
              <c:f>'5.'!$H$13</c:f>
              <c:strCache>
                <c:ptCount val="1"/>
                <c:pt idx="0">
                  <c:v>Despesas de Exercícios Anteriores de Período Anterior ao da Apuração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'5.'!$H$14:$H$40</c:f>
              <c:numCache>
                <c:formatCode>0.0%</c:formatCode>
                <c:ptCount val="27"/>
                <c:pt idx="0">
                  <c:v>7.632265514837343E-3</c:v>
                </c:pt>
                <c:pt idx="1">
                  <c:v>8.810943628300082E-3</c:v>
                </c:pt>
                <c:pt idx="2">
                  <c:v>7.0198463484040397E-3</c:v>
                </c:pt>
                <c:pt idx="3">
                  <c:v>2.3665668562100704E-3</c:v>
                </c:pt>
                <c:pt idx="4">
                  <c:v>7.7655821907659621E-3</c:v>
                </c:pt>
                <c:pt idx="5">
                  <c:v>3.4215261665152606E-3</c:v>
                </c:pt>
                <c:pt idx="6">
                  <c:v>5.6925793836617631E-4</c:v>
                </c:pt>
                <c:pt idx="7">
                  <c:v>1.2532197617148397E-2</c:v>
                </c:pt>
                <c:pt idx="8">
                  <c:v>2.3668226773695324E-2</c:v>
                </c:pt>
                <c:pt idx="9">
                  <c:v>4.6675491404838459E-3</c:v>
                </c:pt>
                <c:pt idx="10">
                  <c:v>1.7430644864163354E-2</c:v>
                </c:pt>
                <c:pt idx="11">
                  <c:v>3.2177492854194097E-3</c:v>
                </c:pt>
                <c:pt idx="12">
                  <c:v>7.7062303473898119E-3</c:v>
                </c:pt>
                <c:pt idx="13">
                  <c:v>4.6228616834121886E-3</c:v>
                </c:pt>
                <c:pt idx="14">
                  <c:v>2.2592434029712958E-3</c:v>
                </c:pt>
                <c:pt idx="15">
                  <c:v>3.4196084680798004E-3</c:v>
                </c:pt>
                <c:pt idx="16">
                  <c:v>3.4053952112322841E-3</c:v>
                </c:pt>
                <c:pt idx="17">
                  <c:v>1.7018410703784615E-3</c:v>
                </c:pt>
                <c:pt idx="18">
                  <c:v>1.6716543371213609E-2</c:v>
                </c:pt>
                <c:pt idx="19">
                  <c:v>1.1056543580363726E-2</c:v>
                </c:pt>
                <c:pt idx="20">
                  <c:v>1.012744220845279E-3</c:v>
                </c:pt>
                <c:pt idx="21">
                  <c:v>8.0058446401161925E-3</c:v>
                </c:pt>
                <c:pt idx="22">
                  <c:v>1.1185540834772233E-2</c:v>
                </c:pt>
                <c:pt idx="23">
                  <c:v>4.184934003832087E-3</c:v>
                </c:pt>
                <c:pt idx="24">
                  <c:v>2.2764194300136024E-4</c:v>
                </c:pt>
                <c:pt idx="25">
                  <c:v>3.0672187986288276E-3</c:v>
                </c:pt>
                <c:pt idx="26">
                  <c:v>4.2117063097797829E-2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5F-4C1A-A527-A88D7809C620}"/>
            </c:ext>
          </c:extLst>
        </c:ser>
        <c:ser>
          <c:idx val="2"/>
          <c:order val="2"/>
          <c:tx>
            <c:strRef>
              <c:f>'5.'!$I$13</c:f>
              <c:strCache>
                <c:ptCount val="1"/>
                <c:pt idx="0">
                  <c:v>Decorrentes de Decisão Judicial de Período Anterior ao da Apuração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'5.'!$I$14:$I$40</c:f>
              <c:numCache>
                <c:formatCode>0.0%</c:formatCode>
                <c:ptCount val="27"/>
                <c:pt idx="0">
                  <c:v>3.0955218481472113E-3</c:v>
                </c:pt>
                <c:pt idx="1">
                  <c:v>5.7097216046658392E-3</c:v>
                </c:pt>
                <c:pt idx="2">
                  <c:v>7.1484970832433117E-3</c:v>
                </c:pt>
                <c:pt idx="3">
                  <c:v>1.6752699435519331E-7</c:v>
                </c:pt>
                <c:pt idx="4">
                  <c:v>9.1493840026223242E-3</c:v>
                </c:pt>
                <c:pt idx="5">
                  <c:v>8.4808343610001669E-3</c:v>
                </c:pt>
                <c:pt idx="6">
                  <c:v>2.0678141700695388E-2</c:v>
                </c:pt>
                <c:pt idx="7">
                  <c:v>3.4983569757587579E-3</c:v>
                </c:pt>
                <c:pt idx="8">
                  <c:v>1.4444334598507014E-2</c:v>
                </c:pt>
                <c:pt idx="9">
                  <c:v>2.2867523730461187E-3</c:v>
                </c:pt>
                <c:pt idx="10">
                  <c:v>5.6342566452160601E-3</c:v>
                </c:pt>
                <c:pt idx="11">
                  <c:v>1.6649745603806925E-2</c:v>
                </c:pt>
                <c:pt idx="12">
                  <c:v>4.1819026699163359E-4</c:v>
                </c:pt>
                <c:pt idx="13">
                  <c:v>1.2309218788226797E-2</c:v>
                </c:pt>
                <c:pt idx="14">
                  <c:v>0</c:v>
                </c:pt>
                <c:pt idx="15">
                  <c:v>3.1202796532241411E-3</c:v>
                </c:pt>
                <c:pt idx="16">
                  <c:v>2.068435335320144E-4</c:v>
                </c:pt>
                <c:pt idx="17">
                  <c:v>9.2910692009071495E-5</c:v>
                </c:pt>
                <c:pt idx="18">
                  <c:v>1.1585801397050299E-2</c:v>
                </c:pt>
                <c:pt idx="19">
                  <c:v>4.0629953040639856E-2</c:v>
                </c:pt>
                <c:pt idx="20">
                  <c:v>1.7547332611268607E-2</c:v>
                </c:pt>
                <c:pt idx="21">
                  <c:v>1.3160458962977581E-2</c:v>
                </c:pt>
                <c:pt idx="22">
                  <c:v>1.9035867088990632E-2</c:v>
                </c:pt>
                <c:pt idx="23">
                  <c:v>9.4166335136597439E-3</c:v>
                </c:pt>
                <c:pt idx="24">
                  <c:v>2.9181694957803298E-4</c:v>
                </c:pt>
                <c:pt idx="25">
                  <c:v>0</c:v>
                </c:pt>
                <c:pt idx="26">
                  <c:v>3.9539775882649524E-3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5F-4C1A-A527-A88D7809C620}"/>
            </c:ext>
          </c:extLst>
        </c:ser>
        <c:ser>
          <c:idx val="3"/>
          <c:order val="3"/>
          <c:tx>
            <c:strRef>
              <c:f>'5.'!$J$13</c:f>
              <c:strCache>
                <c:ptCount val="1"/>
                <c:pt idx="0">
                  <c:v>Indenizações por Demissão e Incentivos à Demissão Voluntária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'5.'!$A$14:$A$40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'5.'!$J$14:$J$40</c:f>
              <c:numCache>
                <c:formatCode>0.0%</c:formatCode>
                <c:ptCount val="27"/>
                <c:pt idx="0">
                  <c:v>1.4954008999898169E-3</c:v>
                </c:pt>
                <c:pt idx="1">
                  <c:v>1.1145340911922727E-4</c:v>
                </c:pt>
                <c:pt idx="2">
                  <c:v>1.2687467390651681E-3</c:v>
                </c:pt>
                <c:pt idx="3">
                  <c:v>5.5690418047013336E-3</c:v>
                </c:pt>
                <c:pt idx="4">
                  <c:v>8.7592118382433964E-4</c:v>
                </c:pt>
                <c:pt idx="5">
                  <c:v>2.5945960936346352E-4</c:v>
                </c:pt>
                <c:pt idx="6">
                  <c:v>6.8269633479423721E-3</c:v>
                </c:pt>
                <c:pt idx="7">
                  <c:v>5.647926771679665E-4</c:v>
                </c:pt>
                <c:pt idx="8">
                  <c:v>1.6801479497595799E-3</c:v>
                </c:pt>
                <c:pt idx="9">
                  <c:v>3.0200978795058304E-4</c:v>
                </c:pt>
                <c:pt idx="10">
                  <c:v>1.2883635162637783E-3</c:v>
                </c:pt>
                <c:pt idx="11">
                  <c:v>1.9885245832768519E-3</c:v>
                </c:pt>
                <c:pt idx="12">
                  <c:v>9.9374357691296312E-3</c:v>
                </c:pt>
                <c:pt idx="13">
                  <c:v>4.9526764287854518E-4</c:v>
                </c:pt>
                <c:pt idx="14">
                  <c:v>4.5759065596520995E-4</c:v>
                </c:pt>
                <c:pt idx="15">
                  <c:v>2.3120426384777275E-4</c:v>
                </c:pt>
                <c:pt idx="16">
                  <c:v>4.1192483083713887E-4</c:v>
                </c:pt>
                <c:pt idx="17">
                  <c:v>1.9635068474739776E-3</c:v>
                </c:pt>
                <c:pt idx="18">
                  <c:v>3.1357626349597757E-4</c:v>
                </c:pt>
                <c:pt idx="19">
                  <c:v>6.2932118445003973E-4</c:v>
                </c:pt>
                <c:pt idx="20">
                  <c:v>1.928083910563998E-3</c:v>
                </c:pt>
                <c:pt idx="21">
                  <c:v>7.3764721802868139E-4</c:v>
                </c:pt>
                <c:pt idx="22">
                  <c:v>1.0845634810255468E-3</c:v>
                </c:pt>
                <c:pt idx="23">
                  <c:v>1.58295572434352E-2</c:v>
                </c:pt>
                <c:pt idx="24">
                  <c:v>4.263567830204735E-3</c:v>
                </c:pt>
                <c:pt idx="25">
                  <c:v>9.8170897299915605E-4</c:v>
                </c:pt>
                <c:pt idx="26">
                  <c:v>6.5921027109675477E-3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B5F-4C1A-A527-A88D7809C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984"/>
        <c:axId val="420551632"/>
      </c:barChart>
      <c:catAx>
        <c:axId val="4205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1632"/>
        <c:crosses val="autoZero"/>
        <c:auto val="1"/>
        <c:lblAlgn val="ctr"/>
        <c:lblOffset val="100"/>
        <c:noMultiLvlLbl val="0"/>
      </c:catAx>
      <c:valAx>
        <c:axId val="420551632"/>
        <c:scaling>
          <c:orientation val="minMax"/>
          <c:max val="0.35000000000000003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98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'6.'!$L$12</c:f>
              <c:strCache>
                <c:ptCount val="1"/>
                <c:pt idx="0">
                  <c:v>DCL/RCL 2021 Saldo do Exercício Anterior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'6.'!$L$13:$L$39</c:f>
              <c:numCache>
                <c:formatCode>0.00%</c:formatCode>
                <c:ptCount val="27"/>
                <c:pt idx="0">
                  <c:v>0.42634117462042376</c:v>
                </c:pt>
                <c:pt idx="1">
                  <c:v>0.39052746623738649</c:v>
                </c:pt>
                <c:pt idx="2">
                  <c:v>0.22190289843291519</c:v>
                </c:pt>
                <c:pt idx="3">
                  <c:v>-0.20771571151511767</c:v>
                </c:pt>
                <c:pt idx="4">
                  <c:v>0.38057025756094731</c:v>
                </c:pt>
                <c:pt idx="5">
                  <c:v>0.44134971090632713</c:v>
                </c:pt>
                <c:pt idx="6">
                  <c:v>0.2138177012336783</c:v>
                </c:pt>
                <c:pt idx="7">
                  <c:v>2.1347199748834807E-2</c:v>
                </c:pt>
                <c:pt idx="8">
                  <c:v>0.45871838607327797</c:v>
                </c:pt>
                <c:pt idx="9">
                  <c:v>0.41322998506579645</c:v>
                </c:pt>
                <c:pt idx="10">
                  <c:v>1.6938448507885637</c:v>
                </c:pt>
                <c:pt idx="11">
                  <c:v>0.21401213271560277</c:v>
                </c:pt>
                <c:pt idx="12">
                  <c:v>-0.17618900874548421</c:v>
                </c:pt>
                <c:pt idx="13">
                  <c:v>1.6495099647589582E-2</c:v>
                </c:pt>
                <c:pt idx="14">
                  <c:v>-3.0705900256191698E-2</c:v>
                </c:pt>
                <c:pt idx="15">
                  <c:v>0.3614229458012696</c:v>
                </c:pt>
                <c:pt idx="16">
                  <c:v>0.48465368829448396</c:v>
                </c:pt>
                <c:pt idx="17">
                  <c:v>0.26452136062784698</c:v>
                </c:pt>
                <c:pt idx="18">
                  <c:v>1.9867807647255251</c:v>
                </c:pt>
                <c:pt idx="19">
                  <c:v>0.34511889970271686</c:v>
                </c:pt>
                <c:pt idx="20">
                  <c:v>-5.0951092263387968E-2</c:v>
                </c:pt>
                <c:pt idx="21">
                  <c:v>-2.9945706732612716E-2</c:v>
                </c:pt>
                <c:pt idx="22">
                  <c:v>1.8260025866865099</c:v>
                </c:pt>
                <c:pt idx="23">
                  <c:v>0.53096546765677677</c:v>
                </c:pt>
                <c:pt idx="24">
                  <c:v>0.3218426209931014</c:v>
                </c:pt>
                <c:pt idx="25">
                  <c:v>1.2669495323988254</c:v>
                </c:pt>
                <c:pt idx="26">
                  <c:v>0.19597962139789299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EB-4F0A-BFD2-707B658F5AAA}"/>
            </c:ext>
          </c:extLst>
        </c:ser>
        <c:ser>
          <c:idx val="3"/>
          <c:order val="1"/>
          <c:tx>
            <c:strRef>
              <c:f>'6.'!$N$12</c:f>
              <c:strCache>
                <c:ptCount val="1"/>
                <c:pt idx="0">
                  <c:v>DCL/RCL 2022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'6.'!$A$13:$A$39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'6.'!$N$13:$N$39</c:f>
              <c:numCache>
                <c:formatCode>0.00%</c:formatCode>
                <c:ptCount val="27"/>
                <c:pt idx="0">
                  <c:v>0.25659999999999999</c:v>
                </c:pt>
                <c:pt idx="1">
                  <c:v>0.3967</c:v>
                </c:pt>
                <c:pt idx="2">
                  <c:v>0.17079999999999998</c:v>
                </c:pt>
                <c:pt idx="3">
                  <c:v>0.2954</c:v>
                </c:pt>
                <c:pt idx="4">
                  <c:v>0.26250000000000001</c:v>
                </c:pt>
                <c:pt idx="5">
                  <c:v>0.29189999999999999</c:v>
                </c:pt>
                <c:pt idx="6">
                  <c:v>0.15380000000000002</c:v>
                </c:pt>
                <c:pt idx="7">
                  <c:v>-6.2800000000000009E-2</c:v>
                </c:pt>
                <c:pt idx="8">
                  <c:v>0.40179999999999999</c:v>
                </c:pt>
                <c:pt idx="9">
                  <c:v>0.35520000000000002</c:v>
                </c:pt>
                <c:pt idx="10">
                  <c:v>1.5326</c:v>
                </c:pt>
                <c:pt idx="11">
                  <c:v>0.14369999999999999</c:v>
                </c:pt>
                <c:pt idx="12">
                  <c:v>-0.27800000000000002</c:v>
                </c:pt>
                <c:pt idx="13">
                  <c:v>-7.690000000000001E-2</c:v>
                </c:pt>
                <c:pt idx="14">
                  <c:v>-9.9399999999999988E-2</c:v>
                </c:pt>
                <c:pt idx="15">
                  <c:v>0.2515</c:v>
                </c:pt>
                <c:pt idx="16">
                  <c:v>0.31829999999999997</c:v>
                </c:pt>
                <c:pt idx="17">
                  <c:v>0.13750000000000001</c:v>
                </c:pt>
                <c:pt idx="18">
                  <c:v>1.7415</c:v>
                </c:pt>
                <c:pt idx="19">
                  <c:v>0.27</c:v>
                </c:pt>
                <c:pt idx="20">
                  <c:v>-1.1000000000000001E-3</c:v>
                </c:pt>
                <c:pt idx="21">
                  <c:v>-0.1308</c:v>
                </c:pt>
                <c:pt idx="22">
                  <c:v>1.6308</c:v>
                </c:pt>
                <c:pt idx="23">
                  <c:v>0.37709999999999999</c:v>
                </c:pt>
                <c:pt idx="24">
                  <c:v>0.23120000000000002</c:v>
                </c:pt>
                <c:pt idx="25">
                  <c:v>1.1973</c:v>
                </c:pt>
                <c:pt idx="26">
                  <c:v>5.6299999999999996E-2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EB-4F0A-BFD2-707B658F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0"/>
        <c:axId val="420555160"/>
        <c:axId val="420552416"/>
      </c:barChart>
      <c:catAx>
        <c:axId val="42055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2416"/>
        <c:crosses val="autoZero"/>
        <c:auto val="1"/>
        <c:lblAlgn val="ctr"/>
        <c:lblOffset val="50"/>
        <c:noMultiLvlLbl val="0"/>
      </c:catAx>
      <c:valAx>
        <c:axId val="420552416"/>
        <c:scaling>
          <c:orientation val="minMax"/>
          <c:max val="2"/>
          <c:min val="-0.30000000000000004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5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80314965" l="0.51181102362204722" r="0.51181102362204722" t="0.78740157480314965" header="0.31496062992125984" footer="0.31496062992125984"/>
    <c:pageSetup paperSize="32767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'7.'!$D$12</c:f>
              <c:strCache>
                <c:ptCount val="1"/>
                <c:pt idx="0">
                  <c:v>DCL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'7.'!$D$13:$D$39</c:f>
              <c:numCache>
                <c:formatCode>0%</c:formatCode>
                <c:ptCount val="27"/>
                <c:pt idx="0">
                  <c:v>0.47618547733565297</c:v>
                </c:pt>
                <c:pt idx="1">
                  <c:v>0.56810861721960015</c:v>
                </c:pt>
                <c:pt idx="2">
                  <c:v>0.35428354469904033</c:v>
                </c:pt>
                <c:pt idx="3">
                  <c:v>0.40211290147281675</c:v>
                </c:pt>
                <c:pt idx="4">
                  <c:v>0.46678690926815219</c:v>
                </c:pt>
                <c:pt idx="5">
                  <c:v>0.44954183128567116</c:v>
                </c:pt>
                <c:pt idx="6">
                  <c:v>0.42537000124202778</c:v>
                </c:pt>
                <c:pt idx="7">
                  <c:v>-0.17531552307065984</c:v>
                </c:pt>
                <c:pt idx="8">
                  <c:v>0.5734258854607559</c:v>
                </c:pt>
                <c:pt idx="9">
                  <c:v>0.99434476492546819</c:v>
                </c:pt>
                <c:pt idx="10">
                  <c:v>0.85153067221407408</c:v>
                </c:pt>
                <c:pt idx="11">
                  <c:v>0.27395047164994923</c:v>
                </c:pt>
                <c:pt idx="12">
                  <c:v>-1.2321722477475658</c:v>
                </c:pt>
                <c:pt idx="13">
                  <c:v>-0.4245112548384965</c:v>
                </c:pt>
                <c:pt idx="14">
                  <c:v>-0.28338712475540567</c:v>
                </c:pt>
                <c:pt idx="15">
                  <c:v>0.5189922335849152</c:v>
                </c:pt>
                <c:pt idx="16">
                  <c:v>0.46786260202199065</c:v>
                </c:pt>
                <c:pt idx="17">
                  <c:v>0.23257749612514331</c:v>
                </c:pt>
                <c:pt idx="18">
                  <c:v>0.85290035517352403</c:v>
                </c:pt>
                <c:pt idx="19">
                  <c:v>0.71799643353167553</c:v>
                </c:pt>
                <c:pt idx="20">
                  <c:v>-2.360249269287924E-3</c:v>
                </c:pt>
                <c:pt idx="21">
                  <c:v>-0.45188305554817071</c:v>
                </c:pt>
                <c:pt idx="22">
                  <c:v>0.89484694806306042</c:v>
                </c:pt>
                <c:pt idx="23">
                  <c:v>0.58056365064254345</c:v>
                </c:pt>
                <c:pt idx="24">
                  <c:v>0.5203485920822466</c:v>
                </c:pt>
                <c:pt idx="25">
                  <c:v>0.78043140873553707</c:v>
                </c:pt>
                <c:pt idx="26">
                  <c:v>0.14015901043360066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C-437C-AB87-3A1139FFBEF1}"/>
            </c:ext>
          </c:extLst>
        </c:ser>
        <c:ser>
          <c:idx val="4"/>
          <c:order val="1"/>
          <c:tx>
            <c:strRef>
              <c:f>'7.'!$F$12</c:f>
              <c:strCache>
                <c:ptCount val="1"/>
                <c:pt idx="0">
                  <c:v>% (Deduções/DC)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4C-437C-AB87-3A1139FFB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'7.'!$F$13:$F$39</c:f>
              <c:numCache>
                <c:formatCode>0%</c:formatCode>
                <c:ptCount val="27"/>
                <c:pt idx="0">
                  <c:v>0.52381452266434703</c:v>
                </c:pt>
                <c:pt idx="1">
                  <c:v>0.43189138278039985</c:v>
                </c:pt>
                <c:pt idx="2">
                  <c:v>0.64571645530095967</c:v>
                </c:pt>
                <c:pt idx="3">
                  <c:v>0.59788709852718336</c:v>
                </c:pt>
                <c:pt idx="4">
                  <c:v>0.53321309073184775</c:v>
                </c:pt>
                <c:pt idx="5">
                  <c:v>0.55045816871432895</c:v>
                </c:pt>
                <c:pt idx="6">
                  <c:v>0.57462999875797227</c:v>
                </c:pt>
                <c:pt idx="7">
                  <c:v>1.17531552307066</c:v>
                </c:pt>
                <c:pt idx="8">
                  <c:v>0.42657411453924404</c:v>
                </c:pt>
                <c:pt idx="9">
                  <c:v>5.6552350745317503E-3</c:v>
                </c:pt>
                <c:pt idx="10">
                  <c:v>0.14846932778592595</c:v>
                </c:pt>
                <c:pt idx="11">
                  <c:v>0.72604952835005065</c:v>
                </c:pt>
                <c:pt idx="12">
                  <c:v>2.2321722477475658</c:v>
                </c:pt>
                <c:pt idx="13">
                  <c:v>1.4245112548384964</c:v>
                </c:pt>
                <c:pt idx="14">
                  <c:v>1.2833871247554056</c:v>
                </c:pt>
                <c:pt idx="15">
                  <c:v>0.48100776641508486</c:v>
                </c:pt>
                <c:pt idx="16">
                  <c:v>0.53213739797800952</c:v>
                </c:pt>
                <c:pt idx="17">
                  <c:v>0.76742250387485655</c:v>
                </c:pt>
                <c:pt idx="18">
                  <c:v>0.14709964482647581</c:v>
                </c:pt>
                <c:pt idx="19">
                  <c:v>0.28200356646832458</c:v>
                </c:pt>
                <c:pt idx="20">
                  <c:v>1.002360249269288</c:v>
                </c:pt>
                <c:pt idx="21">
                  <c:v>1.4518830555481708</c:v>
                </c:pt>
                <c:pt idx="22">
                  <c:v>0.10515305193693947</c:v>
                </c:pt>
                <c:pt idx="23">
                  <c:v>0.41943634935745649</c:v>
                </c:pt>
                <c:pt idx="24">
                  <c:v>0.4796514079177534</c:v>
                </c:pt>
                <c:pt idx="25">
                  <c:v>0.21956859126446301</c:v>
                </c:pt>
                <c:pt idx="26">
                  <c:v>0.85984098956639943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4C-437C-AB87-3A1139FFB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80480"/>
        <c:axId val="415877344"/>
      </c:barChart>
      <c:catAx>
        <c:axId val="41588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7344"/>
        <c:crosses val="autoZero"/>
        <c:auto val="1"/>
        <c:lblAlgn val="ctr"/>
        <c:lblOffset val="50"/>
        <c:noMultiLvlLbl val="0"/>
      </c:catAx>
      <c:valAx>
        <c:axId val="415877344"/>
        <c:scaling>
          <c:orientation val="minMax"/>
          <c:max val="1.9"/>
          <c:min val="-1.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8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'8.'!$G$12</c:f>
              <c:strCache>
                <c:ptCount val="1"/>
                <c:pt idx="0">
                  <c:v>    Dívida Mobiliária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'8.'!$G$13:$G$39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 formatCode="0.00%">
                  <c:v>8.0505853163922853E-5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C8-497B-8700-0BD4408A1D93}"/>
            </c:ext>
          </c:extLst>
        </c:ser>
        <c:ser>
          <c:idx val="1"/>
          <c:order val="1"/>
          <c:tx>
            <c:strRef>
              <c:f>'8.'!$H$12</c:f>
              <c:strCache>
                <c:ptCount val="1"/>
                <c:pt idx="0">
                  <c:v>    Dívida Contratual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'8.'!$H$13:$H$39</c:f>
              <c:numCache>
                <c:formatCode>0%</c:formatCode>
                <c:ptCount val="27"/>
                <c:pt idx="0">
                  <c:v>0.53190398664176042</c:v>
                </c:pt>
                <c:pt idx="1">
                  <c:v>0.69835822714713203</c:v>
                </c:pt>
                <c:pt idx="2">
                  <c:v>0.48201257322076868</c:v>
                </c:pt>
                <c:pt idx="3">
                  <c:v>0.6833619542465329</c:v>
                </c:pt>
                <c:pt idx="4">
                  <c:v>0.46436485976494946</c:v>
                </c:pt>
                <c:pt idx="5">
                  <c:v>0.60792771322240613</c:v>
                </c:pt>
                <c:pt idx="6">
                  <c:v>0.16111004209308608</c:v>
                </c:pt>
                <c:pt idx="7">
                  <c:v>0.34871603409317425</c:v>
                </c:pt>
                <c:pt idx="8">
                  <c:v>0.65649917919848255</c:v>
                </c:pt>
                <c:pt idx="9">
                  <c:v>0.27200772106131083</c:v>
                </c:pt>
                <c:pt idx="10">
                  <c:v>1.667045265760039</c:v>
                </c:pt>
                <c:pt idx="11">
                  <c:v>0.50565716844919795</c:v>
                </c:pt>
                <c:pt idx="12">
                  <c:v>0.20790286153519341</c:v>
                </c:pt>
                <c:pt idx="13">
                  <c:v>0.16703632075959152</c:v>
                </c:pt>
                <c:pt idx="14">
                  <c:v>0.18212449235792069</c:v>
                </c:pt>
                <c:pt idx="15">
                  <c:v>0.47496230127689876</c:v>
                </c:pt>
                <c:pt idx="16">
                  <c:v>0.53575695837344717</c:v>
                </c:pt>
                <c:pt idx="17">
                  <c:v>0.44772983282149087</c:v>
                </c:pt>
                <c:pt idx="18">
                  <c:v>1.9974899334007139</c:v>
                </c:pt>
                <c:pt idx="19">
                  <c:v>0.23464945674816948</c:v>
                </c:pt>
                <c:pt idx="20">
                  <c:v>0.25828192534558653</c:v>
                </c:pt>
                <c:pt idx="21">
                  <c:v>0.24300975315399831</c:v>
                </c:pt>
                <c:pt idx="22">
                  <c:v>1.5998900614523794</c:v>
                </c:pt>
                <c:pt idx="23">
                  <c:v>0.57672426768060159</c:v>
                </c:pt>
                <c:pt idx="24">
                  <c:v>0.30766603996916397</c:v>
                </c:pt>
                <c:pt idx="25">
                  <c:v>1.3886617793313734</c:v>
                </c:pt>
                <c:pt idx="26">
                  <c:v>0.36039110738195035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C8-497B-8700-0BD4408A1D93}"/>
            </c:ext>
          </c:extLst>
        </c:ser>
        <c:ser>
          <c:idx val="2"/>
          <c:order val="2"/>
          <c:tx>
            <c:strRef>
              <c:f>'8.'!$I$12</c:f>
              <c:strCache>
                <c:ptCount val="1"/>
                <c:pt idx="0">
                  <c:v>    Precatórios Posteriores a 05/05/2000 (inclusive) Vencidos e Não Pagos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'8.'!$I$13:$I$39</c:f>
              <c:numCache>
                <c:formatCode>0%</c:formatCode>
                <c:ptCount val="27"/>
                <c:pt idx="0">
                  <c:v>6.8857505433487639E-3</c:v>
                </c:pt>
                <c:pt idx="1">
                  <c:v>0</c:v>
                </c:pt>
                <c:pt idx="2">
                  <c:v>0</c:v>
                </c:pt>
                <c:pt idx="3">
                  <c:v>5.1290842209603123E-2</c:v>
                </c:pt>
                <c:pt idx="4">
                  <c:v>9.7888939183637724E-2</c:v>
                </c:pt>
                <c:pt idx="5">
                  <c:v>1.7321904227760032E-2</c:v>
                </c:pt>
                <c:pt idx="6">
                  <c:v>0.20046990652731522</c:v>
                </c:pt>
                <c:pt idx="7">
                  <c:v>0</c:v>
                </c:pt>
                <c:pt idx="8">
                  <c:v>4.4250148164925875E-2</c:v>
                </c:pt>
                <c:pt idx="9">
                  <c:v>8.5260224221698697E-2</c:v>
                </c:pt>
                <c:pt idx="10">
                  <c:v>4.4964847271151097E-2</c:v>
                </c:pt>
                <c:pt idx="11">
                  <c:v>1.8975657366627745E-2</c:v>
                </c:pt>
                <c:pt idx="12">
                  <c:v>1.5339202426794256E-2</c:v>
                </c:pt>
                <c:pt idx="13">
                  <c:v>0</c:v>
                </c:pt>
                <c:pt idx="14">
                  <c:v>0.16857923745189565</c:v>
                </c:pt>
                <c:pt idx="15">
                  <c:v>9.5722588408671087E-3</c:v>
                </c:pt>
                <c:pt idx="16">
                  <c:v>0.1380941252208841</c:v>
                </c:pt>
                <c:pt idx="17">
                  <c:v>0.14342344802734822</c:v>
                </c:pt>
                <c:pt idx="18">
                  <c:v>4.4107641169176759E-2</c:v>
                </c:pt>
                <c:pt idx="19">
                  <c:v>0.14139330190833566</c:v>
                </c:pt>
                <c:pt idx="20">
                  <c:v>0.19453072176057479</c:v>
                </c:pt>
                <c:pt idx="21">
                  <c:v>4.6463964392415E-2</c:v>
                </c:pt>
                <c:pt idx="22">
                  <c:v>0.22249655865493259</c:v>
                </c:pt>
                <c:pt idx="23">
                  <c:v>7.1560000620226383E-2</c:v>
                </c:pt>
                <c:pt idx="24">
                  <c:v>0.13230196229609059</c:v>
                </c:pt>
                <c:pt idx="25">
                  <c:v>0.14544604368778499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C8-497B-8700-0BD4408A1D93}"/>
            </c:ext>
          </c:extLst>
        </c:ser>
        <c:ser>
          <c:idx val="3"/>
          <c:order val="3"/>
          <c:tx>
            <c:strRef>
              <c:f>'8.'!$J$12</c:f>
              <c:strCache>
                <c:ptCount val="1"/>
                <c:pt idx="0">
                  <c:v>    Outras Dívidas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'8.'!$A$13:$A$39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'8.'!$J$13:$J$39</c:f>
              <c:numCache>
                <c:formatCode>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2.4092810230354037E-2</c:v>
                </c:pt>
                <c:pt idx="6">
                  <c:v>0</c:v>
                </c:pt>
                <c:pt idx="7">
                  <c:v>9.6064494866416605E-3</c:v>
                </c:pt>
                <c:pt idx="8">
                  <c:v>0</c:v>
                </c:pt>
                <c:pt idx="9">
                  <c:v>0</c:v>
                </c:pt>
                <c:pt idx="10">
                  <c:v>8.7818854615929698E-2</c:v>
                </c:pt>
                <c:pt idx="11">
                  <c:v>0</c:v>
                </c:pt>
                <c:pt idx="12">
                  <c:v>2.3419791884349275E-3</c:v>
                </c:pt>
                <c:pt idx="13">
                  <c:v>1.4113518928110223E-2</c:v>
                </c:pt>
                <c:pt idx="14">
                  <c:v>0</c:v>
                </c:pt>
                <c:pt idx="15">
                  <c:v>0</c:v>
                </c:pt>
                <c:pt idx="16">
                  <c:v>6.5305085922277165E-3</c:v>
                </c:pt>
                <c:pt idx="17">
                  <c:v>0</c:v>
                </c:pt>
                <c:pt idx="18">
                  <c:v>2.1965482373960486E-4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1.3276359301042412E-3</c:v>
                </c:pt>
                <c:pt idx="24">
                  <c:v>4.2842586020592297E-3</c:v>
                </c:pt>
                <c:pt idx="25">
                  <c:v>2.1389548576897983E-5</c:v>
                </c:pt>
                <c:pt idx="26">
                  <c:v>4.095736275776056E-2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C8-497B-8700-0BD4408A1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20553200"/>
        <c:axId val="420553592"/>
      </c:barChart>
      <c:catAx>
        <c:axId val="42055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592"/>
        <c:crosses val="autoZero"/>
        <c:auto val="1"/>
        <c:lblAlgn val="ctr"/>
        <c:lblOffset val="100"/>
        <c:noMultiLvlLbl val="0"/>
      </c:catAx>
      <c:valAx>
        <c:axId val="420553592"/>
        <c:scaling>
          <c:orientation val="minMax"/>
          <c:max val="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53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94792584603288E-2"/>
          <c:y val="0.68695828260517855"/>
          <c:w val="0.86016128856282537"/>
          <c:h val="0.286065372675370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" l="0" r="0" t="0" header="0" footer="0"/>
    <c:pageSetup paperSize="32767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'9.'!$I$13</c:f>
              <c:strCache>
                <c:ptCount val="1"/>
                <c:pt idx="0">
                  <c:v>Demais Dívidas Contratuais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'9.'!$I$14:$I$40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1.7016106831874312E-2</c:v>
                </c:pt>
                <c:pt idx="6">
                  <c:v>0</c:v>
                </c:pt>
                <c:pt idx="7">
                  <c:v>0</c:v>
                </c:pt>
                <c:pt idx="8">
                  <c:v>2.575059168108648E-4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1.0385159516412373E-2</c:v>
                </c:pt>
                <c:pt idx="17">
                  <c:v>1.1867552123736868E-2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3.4397451580446374E-2</c:v>
                </c:pt>
                <c:pt idx="22">
                  <c:v>0</c:v>
                </c:pt>
                <c:pt idx="23">
                  <c:v>1.3342828271206153E-3</c:v>
                </c:pt>
                <c:pt idx="24">
                  <c:v>3.7411267900472913E-7</c:v>
                </c:pt>
                <c:pt idx="25">
                  <c:v>0</c:v>
                </c:pt>
                <c:pt idx="26">
                  <c:v>1.5943013007423481E-2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AE-4407-8C19-6030641BF46D}"/>
            </c:ext>
          </c:extLst>
        </c:ser>
        <c:ser>
          <c:idx val="1"/>
          <c:order val="1"/>
          <c:tx>
            <c:strRef>
              <c:f>'9.'!$J$13</c:f>
              <c:strCache>
                <c:ptCount val="1"/>
                <c:pt idx="0">
                  <c:v>Empréstimos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'9.'!$J$14:$J$40</c:f>
              <c:numCache>
                <c:formatCode>0.0%</c:formatCode>
                <c:ptCount val="27"/>
                <c:pt idx="0">
                  <c:v>0.86072241939242666</c:v>
                </c:pt>
                <c:pt idx="1">
                  <c:v>0.31521039354579822</c:v>
                </c:pt>
                <c:pt idx="2">
                  <c:v>8.3806664413176545E-3</c:v>
                </c:pt>
                <c:pt idx="3">
                  <c:v>0.23548493831737574</c:v>
                </c:pt>
                <c:pt idx="4">
                  <c:v>0</c:v>
                </c:pt>
                <c:pt idx="5">
                  <c:v>0.84979257207558068</c:v>
                </c:pt>
                <c:pt idx="6">
                  <c:v>0.44364381222719929</c:v>
                </c:pt>
                <c:pt idx="7">
                  <c:v>0.63943811188862842</c:v>
                </c:pt>
                <c:pt idx="8">
                  <c:v>0.36896810428851357</c:v>
                </c:pt>
                <c:pt idx="9">
                  <c:v>0.64146877601591723</c:v>
                </c:pt>
                <c:pt idx="10">
                  <c:v>0.21819339188615383</c:v>
                </c:pt>
                <c:pt idx="11">
                  <c:v>0.23080871485204241</c:v>
                </c:pt>
                <c:pt idx="12">
                  <c:v>8.8012156258005982E-3</c:v>
                </c:pt>
                <c:pt idx="13">
                  <c:v>0.69764951427234534</c:v>
                </c:pt>
                <c:pt idx="14">
                  <c:v>0.24693359651511609</c:v>
                </c:pt>
                <c:pt idx="15">
                  <c:v>0.75139294885803642</c:v>
                </c:pt>
                <c:pt idx="16">
                  <c:v>0.75203773721700218</c:v>
                </c:pt>
                <c:pt idx="17">
                  <c:v>0.10890188414580079</c:v>
                </c:pt>
                <c:pt idx="18">
                  <c:v>0.97245419484775908</c:v>
                </c:pt>
                <c:pt idx="19">
                  <c:v>0.45243837922886998</c:v>
                </c:pt>
                <c:pt idx="20">
                  <c:v>5.8064730563187672E-2</c:v>
                </c:pt>
                <c:pt idx="21">
                  <c:v>0.50060669633654542</c:v>
                </c:pt>
                <c:pt idx="22">
                  <c:v>0.87437714784157716</c:v>
                </c:pt>
                <c:pt idx="23">
                  <c:v>0.40701051469063765</c:v>
                </c:pt>
                <c:pt idx="24">
                  <c:v>0</c:v>
                </c:pt>
                <c:pt idx="25">
                  <c:v>0.13626116562400456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AE-4407-8C19-6030641BF46D}"/>
            </c:ext>
          </c:extLst>
        </c:ser>
        <c:ser>
          <c:idx val="2"/>
          <c:order val="2"/>
          <c:tx>
            <c:strRef>
              <c:f>'9.'!$K$13</c:f>
              <c:strCache>
                <c:ptCount val="1"/>
                <c:pt idx="0">
                  <c:v>Financiamentos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'9.'!$K$14:$K$40</c:f>
              <c:numCache>
                <c:formatCode>0.0%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0.9554889404106397</c:v>
                </c:pt>
                <c:pt idx="3">
                  <c:v>0</c:v>
                </c:pt>
                <c:pt idx="4">
                  <c:v>0.62649041431822905</c:v>
                </c:pt>
                <c:pt idx="5">
                  <c:v>6.6935133454457622E-3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1.5036061368679518E-6</c:v>
                </c:pt>
                <c:pt idx="12">
                  <c:v>0.49854652003151723</c:v>
                </c:pt>
                <c:pt idx="13">
                  <c:v>0</c:v>
                </c:pt>
                <c:pt idx="14">
                  <c:v>4.5070551962976345E-2</c:v>
                </c:pt>
                <c:pt idx="15">
                  <c:v>0</c:v>
                </c:pt>
                <c:pt idx="16">
                  <c:v>0</c:v>
                </c:pt>
                <c:pt idx="17">
                  <c:v>9.8442893406242349E-2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4.9534809473476143E-4</c:v>
                </c:pt>
                <c:pt idx="24">
                  <c:v>0.44850844699436904</c:v>
                </c:pt>
                <c:pt idx="25">
                  <c:v>0</c:v>
                </c:pt>
                <c:pt idx="26">
                  <c:v>0.64619220315067827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AE-4407-8C19-6030641BF46D}"/>
            </c:ext>
          </c:extLst>
        </c:ser>
        <c:ser>
          <c:idx val="3"/>
          <c:order val="3"/>
          <c:tx>
            <c:strRef>
              <c:f>'9.'!$L$13</c:f>
              <c:strCache>
                <c:ptCount val="1"/>
                <c:pt idx="0">
                  <c:v>Parcelamento e Renegociação de Dívidas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'9.'!$L$14:$L$40</c:f>
              <c:numCache>
                <c:formatCode>0.0%</c:formatCode>
                <c:ptCount val="27"/>
                <c:pt idx="0">
                  <c:v>2.9173480402544145E-2</c:v>
                </c:pt>
                <c:pt idx="1">
                  <c:v>1.9277013208128236E-2</c:v>
                </c:pt>
                <c:pt idx="2">
                  <c:v>1.0526086801405609E-3</c:v>
                </c:pt>
                <c:pt idx="3">
                  <c:v>0.5947246808303176</c:v>
                </c:pt>
                <c:pt idx="4">
                  <c:v>1.4902794614078736E-2</c:v>
                </c:pt>
                <c:pt idx="5">
                  <c:v>1.6321603634576094E-3</c:v>
                </c:pt>
                <c:pt idx="6">
                  <c:v>1.9285783541843904E-3</c:v>
                </c:pt>
                <c:pt idx="7">
                  <c:v>3.9459222380486526E-2</c:v>
                </c:pt>
                <c:pt idx="8">
                  <c:v>7.0246527859909912E-3</c:v>
                </c:pt>
                <c:pt idx="9">
                  <c:v>0</c:v>
                </c:pt>
                <c:pt idx="10">
                  <c:v>9.2908606295671898E-3</c:v>
                </c:pt>
                <c:pt idx="11">
                  <c:v>9.7461181243315986E-3</c:v>
                </c:pt>
                <c:pt idx="12">
                  <c:v>2.6584644359301371E-2</c:v>
                </c:pt>
                <c:pt idx="13">
                  <c:v>3.3843540102775661E-2</c:v>
                </c:pt>
                <c:pt idx="14">
                  <c:v>0</c:v>
                </c:pt>
                <c:pt idx="15">
                  <c:v>3.3926808627056802E-3</c:v>
                </c:pt>
                <c:pt idx="16">
                  <c:v>2.5013101721029024E-2</c:v>
                </c:pt>
                <c:pt idx="17">
                  <c:v>6.07905115425783E-2</c:v>
                </c:pt>
                <c:pt idx="18">
                  <c:v>5.7975064595480567E-3</c:v>
                </c:pt>
                <c:pt idx="19">
                  <c:v>3.1550744301728946E-2</c:v>
                </c:pt>
                <c:pt idx="20">
                  <c:v>9.2593067980283883E-3</c:v>
                </c:pt>
                <c:pt idx="21">
                  <c:v>0.24446891411090538</c:v>
                </c:pt>
                <c:pt idx="22">
                  <c:v>3.532096991535694E-3</c:v>
                </c:pt>
                <c:pt idx="23">
                  <c:v>3.0629677470428714E-2</c:v>
                </c:pt>
                <c:pt idx="24">
                  <c:v>1.7385928751135201E-2</c:v>
                </c:pt>
                <c:pt idx="25">
                  <c:v>2.2436339365320013E-3</c:v>
                </c:pt>
                <c:pt idx="26">
                  <c:v>0.2358154033035767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AE-4407-8C19-6030641BF46D}"/>
            </c:ext>
          </c:extLst>
        </c:ser>
        <c:ser>
          <c:idx val="4"/>
          <c:order val="4"/>
          <c:tx>
            <c:strRef>
              <c:f>'9.'!$M$13</c:f>
              <c:strCache>
                <c:ptCount val="1"/>
                <c:pt idx="0">
                  <c:v>Reestruturação da Dívida de Estados e Municípios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'9.'!$A$14:$A$40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'9.'!$M$14:$M$40</c:f>
              <c:numCache>
                <c:formatCode>0.0%</c:formatCode>
                <c:ptCount val="27"/>
                <c:pt idx="0">
                  <c:v>9.7324067349683532E-2</c:v>
                </c:pt>
                <c:pt idx="1">
                  <c:v>0.66551259324607348</c:v>
                </c:pt>
                <c:pt idx="2">
                  <c:v>3.5077784467902134E-2</c:v>
                </c:pt>
                <c:pt idx="3">
                  <c:v>9.9973941771120192E-2</c:v>
                </c:pt>
                <c:pt idx="4">
                  <c:v>0.18450580790548016</c:v>
                </c:pt>
                <c:pt idx="5">
                  <c:v>6.1086179582578282E-2</c:v>
                </c:pt>
                <c:pt idx="6">
                  <c:v>0</c:v>
                </c:pt>
                <c:pt idx="7">
                  <c:v>0.29429315774057269</c:v>
                </c:pt>
                <c:pt idx="8">
                  <c:v>0.56060283634533536</c:v>
                </c:pt>
                <c:pt idx="9">
                  <c:v>0.11988618082422156</c:v>
                </c:pt>
                <c:pt idx="10">
                  <c:v>0.69874001419298393</c:v>
                </c:pt>
                <c:pt idx="11">
                  <c:v>0.72327425801072709</c:v>
                </c:pt>
                <c:pt idx="12">
                  <c:v>0.3876880441574474</c:v>
                </c:pt>
                <c:pt idx="13">
                  <c:v>0.19059620083790252</c:v>
                </c:pt>
                <c:pt idx="14">
                  <c:v>0.22730738680750387</c:v>
                </c:pt>
                <c:pt idx="15">
                  <c:v>0.22545879528262483</c:v>
                </c:pt>
                <c:pt idx="16">
                  <c:v>0</c:v>
                </c:pt>
                <c:pt idx="17">
                  <c:v>0.47738081430089041</c:v>
                </c:pt>
                <c:pt idx="18">
                  <c:v>0</c:v>
                </c:pt>
                <c:pt idx="19">
                  <c:v>0.14000761978259743</c:v>
                </c:pt>
                <c:pt idx="20">
                  <c:v>0.50307064352107989</c:v>
                </c:pt>
                <c:pt idx="21">
                  <c:v>6.0015079464723391E-2</c:v>
                </c:pt>
                <c:pt idx="22">
                  <c:v>0</c:v>
                </c:pt>
                <c:pt idx="23">
                  <c:v>0.44832835906920271</c:v>
                </c:pt>
                <c:pt idx="24">
                  <c:v>0.22665330688891691</c:v>
                </c:pt>
                <c:pt idx="25">
                  <c:v>0.76667435220537827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AE-4407-8C19-6030641BF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15873032"/>
        <c:axId val="415875384"/>
      </c:barChart>
      <c:catAx>
        <c:axId val="415873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5384"/>
        <c:crosses val="autoZero"/>
        <c:auto val="1"/>
        <c:lblAlgn val="ctr"/>
        <c:lblOffset val="100"/>
        <c:noMultiLvlLbl val="0"/>
      </c:catAx>
      <c:valAx>
        <c:axId val="4158753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30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'10.'!$G$11</c:f>
              <c:strCache>
                <c:ptCount val="1"/>
                <c:pt idx="0">
                  <c:v>% (Precatórios/RCL)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'10.'!$A$12:$A$38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'10.'!$G$12:$G$38</c:f>
              <c:numCache>
                <c:formatCode>0%</c:formatCode>
                <c:ptCount val="27"/>
                <c:pt idx="0">
                  <c:v>9.4017595925849455E-3</c:v>
                </c:pt>
                <c:pt idx="1">
                  <c:v>0</c:v>
                </c:pt>
                <c:pt idx="2">
                  <c:v>0</c:v>
                </c:pt>
                <c:pt idx="3">
                  <c:v>5.1290842209603123E-2</c:v>
                </c:pt>
                <c:pt idx="4">
                  <c:v>9.7888939183637724E-2</c:v>
                </c:pt>
                <c:pt idx="5">
                  <c:v>2.4509515318543066E-2</c:v>
                </c:pt>
                <c:pt idx="6">
                  <c:v>0.21400847593263223</c:v>
                </c:pt>
                <c:pt idx="7">
                  <c:v>5.4704135926566802E-3</c:v>
                </c:pt>
                <c:pt idx="8">
                  <c:v>4.4250148164925875E-2</c:v>
                </c:pt>
                <c:pt idx="9">
                  <c:v>0.10767397818686499</c:v>
                </c:pt>
                <c:pt idx="10">
                  <c:v>4.4964847271151097E-2</c:v>
                </c:pt>
                <c:pt idx="11">
                  <c:v>1.8975657366627745E-2</c:v>
                </c:pt>
                <c:pt idx="12">
                  <c:v>2.8717610999332129E-2</c:v>
                </c:pt>
                <c:pt idx="13">
                  <c:v>2.1750951709008388E-3</c:v>
                </c:pt>
                <c:pt idx="14">
                  <c:v>0.16857923745189565</c:v>
                </c:pt>
                <c:pt idx="15">
                  <c:v>9.5722588408671087E-3</c:v>
                </c:pt>
                <c:pt idx="16">
                  <c:v>0.14677142508032065</c:v>
                </c:pt>
                <c:pt idx="17">
                  <c:v>0.15945276055396101</c:v>
                </c:pt>
                <c:pt idx="18">
                  <c:v>6.7445636295052486E-2</c:v>
                </c:pt>
                <c:pt idx="19">
                  <c:v>0.14139330190833566</c:v>
                </c:pt>
                <c:pt idx="20">
                  <c:v>0.20423553984734477</c:v>
                </c:pt>
                <c:pt idx="21">
                  <c:v>4.6463964392415E-2</c:v>
                </c:pt>
                <c:pt idx="22">
                  <c:v>0.22249655865493259</c:v>
                </c:pt>
                <c:pt idx="23">
                  <c:v>7.1560000620226383E-2</c:v>
                </c:pt>
                <c:pt idx="24">
                  <c:v>0.15149796276282956</c:v>
                </c:pt>
                <c:pt idx="25">
                  <c:v>0.14670879862522629</c:v>
                </c:pt>
                <c:pt idx="26">
                  <c:v>3.772554722511539E-2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C-4ADF-8A1D-0165036DB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20548104"/>
        <c:axId val="420548496"/>
      </c:barChart>
      <c:catAx>
        <c:axId val="420548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20548496"/>
        <c:crosses val="autoZero"/>
        <c:auto val="1"/>
        <c:lblAlgn val="ctr"/>
        <c:lblOffset val="100"/>
        <c:noMultiLvlLbl val="0"/>
      </c:catAx>
      <c:valAx>
        <c:axId val="420548496"/>
        <c:scaling>
          <c:orientation val="minMax"/>
          <c:max val="0.30000000000000004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420548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OPERAÇÕES DE CRÉDITO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'11.'!$E$11</c:f>
              <c:strCache>
                <c:ptCount val="1"/>
                <c:pt idx="0">
                  <c:v>TOTAL CONSIDERADO PARA FINS DA APURAÇÃO DO CUMPRIMENTO DO LIMITE (VIII) = (IIIa + VII - Ia - IIa)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'11.'!$A$13:$A$39</c:f>
              <c:strCache>
                <c:ptCount val="27"/>
                <c:pt idx="0">
                  <c:v>AC</c:v>
                </c:pt>
                <c:pt idx="1">
                  <c:v>AL</c:v>
                </c:pt>
                <c:pt idx="2">
                  <c:v>AM</c:v>
                </c:pt>
                <c:pt idx="3">
                  <c:v>AP</c:v>
                </c:pt>
                <c:pt idx="4">
                  <c:v>BA</c:v>
                </c:pt>
                <c:pt idx="5">
                  <c:v>CE</c:v>
                </c:pt>
                <c:pt idx="6">
                  <c:v>DF</c:v>
                </c:pt>
                <c:pt idx="7">
                  <c:v>ES</c:v>
                </c:pt>
                <c:pt idx="8">
                  <c:v>GO</c:v>
                </c:pt>
                <c:pt idx="9">
                  <c:v>MA</c:v>
                </c:pt>
                <c:pt idx="10">
                  <c:v>MG</c:v>
                </c:pt>
                <c:pt idx="11">
                  <c:v>MS</c:v>
                </c:pt>
                <c:pt idx="12">
                  <c:v>MT</c:v>
                </c:pt>
                <c:pt idx="13">
                  <c:v>PA</c:v>
                </c:pt>
                <c:pt idx="14">
                  <c:v>PB</c:v>
                </c:pt>
                <c:pt idx="15">
                  <c:v>PE</c:v>
                </c:pt>
                <c:pt idx="16">
                  <c:v>PI</c:v>
                </c:pt>
                <c:pt idx="17">
                  <c:v>PR</c:v>
                </c:pt>
                <c:pt idx="18">
                  <c:v>RJ</c:v>
                </c:pt>
                <c:pt idx="19">
                  <c:v>RN</c:v>
                </c:pt>
                <c:pt idx="20">
                  <c:v>RO</c:v>
                </c:pt>
                <c:pt idx="21">
                  <c:v>RR</c:v>
                </c:pt>
                <c:pt idx="22">
                  <c:v>RS</c:v>
                </c:pt>
                <c:pt idx="23">
                  <c:v>SC</c:v>
                </c:pt>
                <c:pt idx="24">
                  <c:v>SE</c:v>
                </c:pt>
                <c:pt idx="25">
                  <c:v>SP</c:v>
                </c:pt>
                <c:pt idx="26">
                  <c:v>TO</c:v>
                </c:pt>
              </c:strCache>
            </c:strRef>
          </c:cat>
          <c:val>
            <c:numRef>
              <c:f>'11.'!$D$13:$D$39</c:f>
              <c:numCache>
                <c:formatCode>0.00%</c:formatCode>
                <c:ptCount val="27"/>
                <c:pt idx="0">
                  <c:v>0</c:v>
                </c:pt>
                <c:pt idx="1">
                  <c:v>5.6153815266263476E-3</c:v>
                </c:pt>
                <c:pt idx="2">
                  <c:v>5.5931375612275923E-2</c:v>
                </c:pt>
                <c:pt idx="3">
                  <c:v>5.8293658156177083E-3</c:v>
                </c:pt>
                <c:pt idx="4">
                  <c:v>4.5722112508834144E-3</c:v>
                </c:pt>
                <c:pt idx="5">
                  <c:v>8.2025047985877595E-3</c:v>
                </c:pt>
                <c:pt idx="6">
                  <c:v>1.3956195713322496E-3</c:v>
                </c:pt>
                <c:pt idx="7">
                  <c:v>8.6166325984336749E-3</c:v>
                </c:pt>
                <c:pt idx="8">
                  <c:v>0</c:v>
                </c:pt>
                <c:pt idx="9">
                  <c:v>0</c:v>
                </c:pt>
                <c:pt idx="10">
                  <c:v>2.6630640337377413E-7</c:v>
                </c:pt>
                <c:pt idx="11">
                  <c:v>6.9822645826271817E-4</c:v>
                </c:pt>
                <c:pt idx="12">
                  <c:v>3.3126601554877297E-3</c:v>
                </c:pt>
                <c:pt idx="13">
                  <c:v>2.4937966934402713E-3</c:v>
                </c:pt>
                <c:pt idx="14">
                  <c:v>2.8761068413835479E-4</c:v>
                </c:pt>
                <c:pt idx="15">
                  <c:v>3.5922625621036893E-3</c:v>
                </c:pt>
                <c:pt idx="16">
                  <c:v>1.2535486499079536E-3</c:v>
                </c:pt>
                <c:pt idx="17">
                  <c:v>1.1984986523266717E-3</c:v>
                </c:pt>
                <c:pt idx="18">
                  <c:v>0</c:v>
                </c:pt>
                <c:pt idx="19">
                  <c:v>2.312610439614152E-3</c:v>
                </c:pt>
                <c:pt idx="20">
                  <c:v>2.1995066338270243E-4</c:v>
                </c:pt>
                <c:pt idx="21">
                  <c:v>0</c:v>
                </c:pt>
                <c:pt idx="22">
                  <c:v>0</c:v>
                </c:pt>
                <c:pt idx="23">
                  <c:v>2.619030882099121E-4</c:v>
                </c:pt>
                <c:pt idx="24">
                  <c:v>4.1199829207740476E-3</c:v>
                </c:pt>
                <c:pt idx="25">
                  <c:v>1.6994640022031276E-3</c:v>
                </c:pt>
                <c:pt idx="26">
                  <c:v>4.1582922157753516E-3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2-49FB-9CC1-9049A328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415873816"/>
        <c:axId val="415874600"/>
      </c:barChart>
      <c:catAx>
        <c:axId val="41587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5874600"/>
        <c:crosses val="autoZero"/>
        <c:auto val="1"/>
        <c:lblAlgn val="ctr"/>
        <c:lblOffset val="100"/>
        <c:noMultiLvlLbl val="0"/>
      </c:catAx>
      <c:valAx>
        <c:axId val="41587460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415873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2" name="Seta: para a Esquerda 1">
          <a:extLst>
            <a:ext uri="{FF2B5EF4-FFF2-40B4-BE49-F238E27FC236}">
              <a16:creationId xmlns:a16="http://schemas.microsoft.com/office/drawing/2014/main" id="{79DEEF88-E061-4C32-8A55-C5C9856E4832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10</xdr:row>
      <xdr:rowOff>38099</xdr:rowOff>
    </xdr:from>
    <xdr:to>
      <xdr:col>16</xdr:col>
      <xdr:colOff>552341</xdr:colOff>
      <xdr:row>24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FEC1A78-2539-445A-A854-42E8269C64F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467592</xdr:colOff>
      <xdr:row>11</xdr:row>
      <xdr:rowOff>528205</xdr:rowOff>
    </xdr:from>
    <xdr:to>
      <xdr:col>20</xdr:col>
      <xdr:colOff>415637</xdr:colOff>
      <xdr:row>25</xdr:row>
      <xdr:rowOff>26843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90BCBC1C-3484-443E-A47A-F594CCC2B0AF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432954</xdr:colOff>
      <xdr:row>11</xdr:row>
      <xdr:rowOff>614795</xdr:rowOff>
    </xdr:from>
    <xdr:to>
      <xdr:col>12</xdr:col>
      <xdr:colOff>147205</xdr:colOff>
      <xdr:row>23</xdr:row>
      <xdr:rowOff>189632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</xdr:row>
      <xdr:rowOff>28575</xdr:rowOff>
    </xdr:from>
    <xdr:to>
      <xdr:col>0</xdr:col>
      <xdr:colOff>438150</xdr:colOff>
      <xdr:row>1</xdr:row>
      <xdr:rowOff>152400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6780B786-C060-4A84-A34F-46F3DD6DD4A1}"/>
            </a:ext>
          </a:extLst>
        </xdr:cNvPr>
        <xdr:cNvSpPr/>
      </xdr:nvSpPr>
      <xdr:spPr>
        <a:xfrm>
          <a:off x="85725" y="22860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364837</xdr:colOff>
      <xdr:row>12</xdr:row>
      <xdr:rowOff>1082386</xdr:rowOff>
    </xdr:from>
    <xdr:to>
      <xdr:col>18</xdr:col>
      <xdr:colOff>458932</xdr:colOff>
      <xdr:row>30</xdr:row>
      <xdr:rowOff>10968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59747</xdr:colOff>
      <xdr:row>1</xdr:row>
      <xdr:rowOff>37234</xdr:rowOff>
    </xdr:from>
    <xdr:to>
      <xdr:col>0</xdr:col>
      <xdr:colOff>412172</xdr:colOff>
      <xdr:row>1</xdr:row>
      <xdr:rowOff>161059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35A70D8-13DE-47A6-8241-0C6B68EB347F}"/>
            </a:ext>
          </a:extLst>
        </xdr:cNvPr>
        <xdr:cNvSpPr/>
      </xdr:nvSpPr>
      <xdr:spPr>
        <a:xfrm>
          <a:off x="1272020" y="236393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201756</xdr:colOff>
      <xdr:row>13</xdr:row>
      <xdr:rowOff>8658</xdr:rowOff>
    </xdr:from>
    <xdr:to>
      <xdr:col>24</xdr:col>
      <xdr:colOff>51954</xdr:colOff>
      <xdr:row>29</xdr:row>
      <xdr:rowOff>147203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5037C8FC-D7C4-4FB7-9E64-EF65CA2CABD3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138545</xdr:rowOff>
    </xdr:from>
    <xdr:to>
      <xdr:col>16</xdr:col>
      <xdr:colOff>17318</xdr:colOff>
      <xdr:row>26</xdr:row>
      <xdr:rowOff>126220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69274</xdr:colOff>
      <xdr:row>1</xdr:row>
      <xdr:rowOff>51954</xdr:rowOff>
    </xdr:from>
    <xdr:to>
      <xdr:col>0</xdr:col>
      <xdr:colOff>372342</xdr:colOff>
      <xdr:row>1</xdr:row>
      <xdr:rowOff>173181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D79465D-DCCA-4503-871E-6E69EB103C1B}"/>
            </a:ext>
          </a:extLst>
        </xdr:cNvPr>
        <xdr:cNvSpPr/>
      </xdr:nvSpPr>
      <xdr:spPr>
        <a:xfrm>
          <a:off x="69274" y="251113"/>
          <a:ext cx="303068" cy="12122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603081</xdr:colOff>
      <xdr:row>11</xdr:row>
      <xdr:rowOff>441614</xdr:rowOff>
    </xdr:from>
    <xdr:to>
      <xdr:col>11</xdr:col>
      <xdr:colOff>1671205</xdr:colOff>
      <xdr:row>22</xdr:row>
      <xdr:rowOff>99733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129885</xdr:colOff>
      <xdr:row>1</xdr:row>
      <xdr:rowOff>60614</xdr:rowOff>
    </xdr:from>
    <xdr:to>
      <xdr:col>0</xdr:col>
      <xdr:colOff>409574</xdr:colOff>
      <xdr:row>1</xdr:row>
      <xdr:rowOff>162791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E61C8248-8BF5-48CF-B35D-51CABFA454C5}"/>
            </a:ext>
          </a:extLst>
        </xdr:cNvPr>
        <xdr:cNvSpPr/>
      </xdr:nvSpPr>
      <xdr:spPr>
        <a:xfrm>
          <a:off x="129885" y="259773"/>
          <a:ext cx="279689" cy="10217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223836</xdr:colOff>
      <xdr:row>12</xdr:row>
      <xdr:rowOff>38101</xdr:rowOff>
    </xdr:from>
    <xdr:to>
      <xdr:col>24</xdr:col>
      <xdr:colOff>76200</xdr:colOff>
      <xdr:row>28</xdr:row>
      <xdr:rowOff>80963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7D6FB6F8-F3F1-4ECE-A533-79E668046AFF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461961</xdr:colOff>
      <xdr:row>10</xdr:row>
      <xdr:rowOff>314325</xdr:rowOff>
    </xdr:from>
    <xdr:to>
      <xdr:col>17</xdr:col>
      <xdr:colOff>485774</xdr:colOff>
      <xdr:row>24</xdr:row>
      <xdr:rowOff>80962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3" name="Seta: para a Esquerda 2">
          <a:extLst>
            <a:ext uri="{FF2B5EF4-FFF2-40B4-BE49-F238E27FC236}">
              <a16:creationId xmlns:a16="http://schemas.microsoft.com/office/drawing/2014/main" id="{B7FC9858-A3EA-4951-A7A1-AE2BCE1D741B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553010</xdr:colOff>
      <xdr:row>11</xdr:row>
      <xdr:rowOff>19049</xdr:rowOff>
    </xdr:from>
    <xdr:to>
      <xdr:col>13</xdr:col>
      <xdr:colOff>38101</xdr:colOff>
      <xdr:row>24</xdr:row>
      <xdr:rowOff>110938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</xdr:row>
      <xdr:rowOff>47625</xdr:rowOff>
    </xdr:from>
    <xdr:to>
      <xdr:col>0</xdr:col>
      <xdr:colOff>533400</xdr:colOff>
      <xdr:row>1</xdr:row>
      <xdr:rowOff>171450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8EBDCC44-84BB-4A84-9306-C91DFC9B1BA0}"/>
            </a:ext>
          </a:extLst>
        </xdr:cNvPr>
        <xdr:cNvSpPr/>
      </xdr:nvSpPr>
      <xdr:spPr>
        <a:xfrm>
          <a:off x="180975" y="247650"/>
          <a:ext cx="352425" cy="1238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BCB44-BAC1-41C2-ACE5-1D51E158E272}">
  <dimension ref="A3:B21"/>
  <sheetViews>
    <sheetView showGridLines="0" tabSelected="1" workbookViewId="0">
      <selection activeCell="B12" sqref="B12"/>
    </sheetView>
  </sheetViews>
  <sheetFormatPr defaultRowHeight="15"/>
  <cols>
    <col min="2" max="2" width="83.140625" bestFit="1" customWidth="1"/>
  </cols>
  <sheetData>
    <row r="3" spans="1:2" ht="18.75">
      <c r="B3" s="55" t="s">
        <v>87</v>
      </c>
    </row>
    <row r="4" spans="1:2" ht="18.75">
      <c r="B4" s="52" t="s">
        <v>148</v>
      </c>
    </row>
    <row r="5" spans="1:2">
      <c r="B5" s="53" t="s">
        <v>155</v>
      </c>
    </row>
    <row r="6" spans="1:2">
      <c r="B6" s="54" t="s">
        <v>88</v>
      </c>
    </row>
    <row r="7" spans="1:2">
      <c r="B7" s="54" t="s">
        <v>147</v>
      </c>
    </row>
    <row r="9" spans="1:2">
      <c r="A9" s="56" t="s">
        <v>112</v>
      </c>
      <c r="B9" s="57" t="s">
        <v>113</v>
      </c>
    </row>
    <row r="10" spans="1:2">
      <c r="A10" s="56" t="s">
        <v>114</v>
      </c>
      <c r="B10" s="57" t="s">
        <v>130</v>
      </c>
    </row>
    <row r="11" spans="1:2">
      <c r="A11" s="56" t="s">
        <v>115</v>
      </c>
      <c r="B11" s="57" t="s">
        <v>131</v>
      </c>
    </row>
    <row r="12" spans="1:2">
      <c r="A12" s="56" t="s">
        <v>116</v>
      </c>
      <c r="B12" s="57" t="s">
        <v>132</v>
      </c>
    </row>
    <row r="13" spans="1:2">
      <c r="A13" s="56" t="s">
        <v>117</v>
      </c>
      <c r="B13" s="57" t="s">
        <v>118</v>
      </c>
    </row>
    <row r="14" spans="1:2">
      <c r="A14" s="56" t="s">
        <v>119</v>
      </c>
      <c r="B14" s="57" t="s">
        <v>133</v>
      </c>
    </row>
    <row r="15" spans="1:2">
      <c r="A15" s="56" t="s">
        <v>120</v>
      </c>
      <c r="B15" s="57" t="s">
        <v>121</v>
      </c>
    </row>
    <row r="16" spans="1:2">
      <c r="A16" s="56" t="s">
        <v>122</v>
      </c>
      <c r="B16" s="57" t="s">
        <v>123</v>
      </c>
    </row>
    <row r="17" spans="1:2">
      <c r="A17" s="56" t="s">
        <v>124</v>
      </c>
      <c r="B17" s="57" t="s">
        <v>125</v>
      </c>
    </row>
    <row r="18" spans="1:2">
      <c r="A18" s="56" t="s">
        <v>126</v>
      </c>
      <c r="B18" s="57" t="s">
        <v>127</v>
      </c>
    </row>
    <row r="19" spans="1:2">
      <c r="A19" s="56" t="s">
        <v>128</v>
      </c>
      <c r="B19" s="57" t="s">
        <v>129</v>
      </c>
    </row>
    <row r="20" spans="1:2">
      <c r="A20" s="56" t="s">
        <v>140</v>
      </c>
      <c r="B20" s="66" t="s">
        <v>141</v>
      </c>
    </row>
    <row r="21" spans="1:2">
      <c r="A21" s="56" t="s">
        <v>142</v>
      </c>
      <c r="B21" s="57" t="s">
        <v>143</v>
      </c>
    </row>
  </sheetData>
  <hyperlinks>
    <hyperlink ref="B9" location="'1.'!A1" display="Composição das Despesas de Pessoal" xr:uid="{5296E017-3986-424D-BE3B-BD8F6F9B9FE5}"/>
    <hyperlink ref="B10" location="'2.'!A1" display="Despesa Total com Pessoal em relação à RCL" xr:uid="{91F6CCA8-CEC7-4DD6-B59D-A1FE50EC4021}"/>
    <hyperlink ref="B11" location="'3.'!A1" display="Composição da Despesa Bruta com Pessoal" xr:uid="{44417BC8-2639-4D96-9DEB-B442783766DF}"/>
    <hyperlink ref="B12" location="'4.'!A1" display="Inativos e Pensionistas com Recursos Vinculados /Pessoal Inativo e Pensionistas" xr:uid="{E5E8327D-1398-4719-A7B8-2C7DBB9CDB0C}"/>
    <hyperlink ref="B13" location="'5.'!A1" display="Gráfico 4 - Despesas com pessoal não computadas em relação à RCL" xr:uid="{2688488F-0C24-40EF-B7DF-6F0E06885746}"/>
    <hyperlink ref="B14" location="'6.'!A1" display="Dívida Consolidada Líquida - DCL" xr:uid="{386B6AB7-1917-438D-A275-58EFC99CC0AE}"/>
    <hyperlink ref="B15" location="'7.'!A1" display="Gráfico 6 Composição da Dívida Consolidada Bruta" xr:uid="{ED60837B-223B-4F54-921D-BF4632640055}"/>
    <hyperlink ref="B16" location="'8.'!A1" display="Gráfico 7 - Deduções da Dívida Consolidada Bruta" xr:uid="{34D96BE9-5955-42EB-9161-BF46C05CE45D}"/>
    <hyperlink ref="B17" location="'9.'!A1" display="Gráfico 8 - Composição da Dívida Contratual" xr:uid="{E6B02CF1-A4F7-4708-8E95-7574D5E78E3F}"/>
    <hyperlink ref="B18" location="'10.'!A1" display="Gráfico 9 - Precatórios" xr:uid="{8DA5D0E6-3BE4-41DB-9E41-DE2335EC5F40}"/>
    <hyperlink ref="B19" location="'11.'!A1" display="Gráfico 10 - Operações de Crédito" xr:uid="{DBCCF02A-B008-4216-982F-37BDCBB33129}"/>
    <hyperlink ref="B20" location="'12.'!A1" display="'12.'!A1" xr:uid="{9A7BC998-DEEB-4A38-9716-A57579F7E03D}"/>
    <hyperlink ref="B21" location="'13.'!A1" display="Gráfico 12 - Restos a Pagar" xr:uid="{1E969D2B-CD37-45B7-B7A5-93F93B98A790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showGridLines="0" workbookViewId="0">
      <pane xSplit="1" topLeftCell="B1" activePane="topRight" state="frozen"/>
      <selection activeCell="A7" sqref="A7"/>
      <selection pane="topRight" activeCell="J43" sqref="J43"/>
    </sheetView>
  </sheetViews>
  <sheetFormatPr defaultColWidth="14.5703125" defaultRowHeight="15"/>
  <cols>
    <col min="1" max="1" width="8" style="7" customWidth="1"/>
    <col min="2" max="2" width="17.5703125" style="4" customWidth="1"/>
    <col min="3" max="3" width="17.5703125" style="4" bestFit="1" customWidth="1"/>
    <col min="4" max="4" width="17.140625" style="4" customWidth="1"/>
    <col min="5" max="5" width="17.85546875" style="4" customWidth="1"/>
    <col min="6" max="6" width="16.42578125" style="4" customWidth="1"/>
    <col min="7" max="7" width="17.42578125" style="4" customWidth="1"/>
    <col min="8" max="8" width="17.28515625" style="4" customWidth="1"/>
    <col min="9" max="9" width="16.85546875" style="4" customWidth="1"/>
    <col min="10" max="10" width="18" style="7" customWidth="1"/>
    <col min="11" max="11" width="12.42578125" style="4" customWidth="1"/>
    <col min="12" max="12" width="10.42578125" style="4" customWidth="1"/>
    <col min="13" max="14" width="11.28515625" style="4" customWidth="1"/>
    <col min="15" max="15" width="14" style="4" bestFit="1" customWidth="1"/>
    <col min="16" max="16" width="14" style="4" customWidth="1"/>
    <col min="17" max="17" width="11.7109375" style="4" customWidth="1"/>
    <col min="18" max="16384" width="14.5703125" style="4"/>
  </cols>
  <sheetData>
    <row r="1" spans="1:18" ht="15.75" thickBot="1">
      <c r="A1" s="17"/>
      <c r="B1" s="18"/>
      <c r="C1" s="18"/>
    </row>
    <row r="2" spans="1:18" ht="15.75" thickBot="1">
      <c r="A2" s="17"/>
      <c r="B2" s="122" t="s">
        <v>86</v>
      </c>
      <c r="C2" s="123"/>
    </row>
    <row r="3" spans="1:18">
      <c r="A3" s="17"/>
      <c r="B3" s="18"/>
      <c r="C3" s="18"/>
    </row>
    <row r="4" spans="1:18" ht="17.25">
      <c r="A4" s="19" t="s">
        <v>87</v>
      </c>
      <c r="B4" s="20"/>
      <c r="C4" s="20"/>
    </row>
    <row r="5" spans="1:18" ht="17.25">
      <c r="A5" s="19" t="s">
        <v>94</v>
      </c>
      <c r="B5" s="20"/>
      <c r="C5" s="20"/>
    </row>
    <row r="6" spans="1:18" ht="17.25">
      <c r="A6" s="19" t="s">
        <v>88</v>
      </c>
      <c r="B6" s="20"/>
      <c r="C6" s="20"/>
    </row>
    <row r="7" spans="1:18" ht="17.25">
      <c r="A7" s="19" t="s">
        <v>150</v>
      </c>
      <c r="B7" s="20"/>
      <c r="C7" s="20"/>
    </row>
    <row r="8" spans="1:18" ht="17.25">
      <c r="A8" s="19" t="s">
        <v>90</v>
      </c>
      <c r="B8" s="20"/>
      <c r="C8" s="20"/>
    </row>
    <row r="9" spans="1:18" ht="17.25">
      <c r="A9" s="19" t="s">
        <v>89</v>
      </c>
      <c r="B9" s="20"/>
      <c r="C9" s="20"/>
    </row>
    <row r="10" spans="1:18" ht="32.25" customHeight="1">
      <c r="A10" s="129" t="s">
        <v>134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</row>
    <row r="11" spans="1:18" ht="17.25">
      <c r="A11" s="19"/>
      <c r="B11" s="20"/>
      <c r="C11" s="20"/>
    </row>
    <row r="12" spans="1:18">
      <c r="A12" s="124" t="s">
        <v>12</v>
      </c>
      <c r="B12" s="126" t="s">
        <v>84</v>
      </c>
      <c r="C12" s="127"/>
      <c r="D12" s="127"/>
      <c r="E12" s="127"/>
      <c r="F12" s="127"/>
      <c r="G12" s="127"/>
      <c r="H12" s="127"/>
      <c r="I12" s="128"/>
      <c r="J12" s="124" t="s">
        <v>66</v>
      </c>
      <c r="K12" s="126" t="s">
        <v>91</v>
      </c>
      <c r="L12" s="127"/>
      <c r="M12" s="127"/>
      <c r="N12" s="127"/>
      <c r="O12" s="127"/>
      <c r="P12" s="127"/>
      <c r="Q12" s="128"/>
      <c r="R12" s="48"/>
    </row>
    <row r="13" spans="1:18" s="5" customFormat="1" ht="92.25" customHeight="1">
      <c r="A13" s="125"/>
      <c r="B13" s="72" t="s">
        <v>0</v>
      </c>
      <c r="C13" s="72" t="s">
        <v>1</v>
      </c>
      <c r="D13" s="72" t="s">
        <v>2</v>
      </c>
      <c r="E13" s="72" t="s">
        <v>3</v>
      </c>
      <c r="F13" s="72" t="s">
        <v>4</v>
      </c>
      <c r="G13" s="72" t="s">
        <v>153</v>
      </c>
      <c r="H13" s="72" t="s">
        <v>5</v>
      </c>
      <c r="I13" s="72" t="s">
        <v>6</v>
      </c>
      <c r="J13" s="125"/>
      <c r="K13" s="72" t="s">
        <v>7</v>
      </c>
      <c r="L13" s="72" t="s">
        <v>56</v>
      </c>
      <c r="M13" s="72" t="s">
        <v>8</v>
      </c>
      <c r="N13" s="72" t="s">
        <v>9</v>
      </c>
      <c r="O13" s="72" t="s">
        <v>10</v>
      </c>
      <c r="P13" s="97" t="s">
        <v>154</v>
      </c>
      <c r="Q13" s="72" t="s">
        <v>11</v>
      </c>
      <c r="R13" s="102"/>
    </row>
    <row r="14" spans="1:18">
      <c r="A14" s="73" t="s">
        <v>13</v>
      </c>
      <c r="B14" s="34">
        <v>4535379074.1799994</v>
      </c>
      <c r="C14" s="34">
        <v>3986613397.5100002</v>
      </c>
      <c r="D14" s="34">
        <v>548765676.67000008</v>
      </c>
      <c r="E14" s="34">
        <v>461865546.80000001</v>
      </c>
      <c r="F14" s="34">
        <v>50646644.859999999</v>
      </c>
      <c r="G14" s="34">
        <v>29113119.879999999</v>
      </c>
      <c r="H14" s="34">
        <v>3247875089.6400003</v>
      </c>
      <c r="I14" s="34">
        <v>1207744219.8</v>
      </c>
      <c r="J14" s="34">
        <v>7109448697.0500002</v>
      </c>
      <c r="K14" s="37">
        <f>B14/J14</f>
        <v>0.63793681724743478</v>
      </c>
      <c r="L14" s="37">
        <f>D14/J14</f>
        <v>7.7188218110035067E-2</v>
      </c>
      <c r="M14" s="37">
        <f>H14/B14</f>
        <v>0.71611987366838115</v>
      </c>
      <c r="N14" s="37">
        <f>I14/B14</f>
        <v>0.26629399660895187</v>
      </c>
      <c r="O14" s="99">
        <f>F14/B14</f>
        <v>1.1167014715116609E-2</v>
      </c>
      <c r="P14" s="107">
        <f>G14/B14</f>
        <v>6.419115007550648E-3</v>
      </c>
      <c r="Q14" s="103">
        <f>E14/I14</f>
        <v>0.3824200018746387</v>
      </c>
      <c r="R14" s="48"/>
    </row>
    <row r="15" spans="1:18">
      <c r="A15" s="74" t="s">
        <v>14</v>
      </c>
      <c r="B15" s="35">
        <v>6742327358.1899996</v>
      </c>
      <c r="C15" s="35">
        <v>5674675362.8400002</v>
      </c>
      <c r="D15" s="35">
        <v>1067651995.35</v>
      </c>
      <c r="E15" s="35">
        <v>874278629.13999999</v>
      </c>
      <c r="F15" s="35">
        <v>229851338.24000001</v>
      </c>
      <c r="G15" s="35"/>
      <c r="H15" s="35">
        <v>3997483928.29</v>
      </c>
      <c r="I15" s="35">
        <v>2514992091.6600003</v>
      </c>
      <c r="J15" s="35">
        <v>13215677848.17</v>
      </c>
      <c r="K15" s="38">
        <f t="shared" ref="K15:K40" si="0">B15/J15</f>
        <v>0.51017643102760879</v>
      </c>
      <c r="L15" s="38">
        <f t="shared" ref="L15:L40" si="1">D15/J15</f>
        <v>8.0786775193513044E-2</v>
      </c>
      <c r="M15" s="38">
        <f t="shared" ref="M15:M40" si="2">H15/B15</f>
        <v>0.59289377627655537</v>
      </c>
      <c r="N15" s="38">
        <f t="shared" ref="N15:N40" si="3">I15/B15</f>
        <v>0.37301542302080665</v>
      </c>
      <c r="O15" s="100">
        <f t="shared" ref="O15:O40" si="4">F15/B15</f>
        <v>3.409080070263814E-2</v>
      </c>
      <c r="P15" s="108">
        <f t="shared" ref="P15:P40" si="5">G15/B15</f>
        <v>0</v>
      </c>
      <c r="Q15" s="104">
        <f t="shared" ref="Q15:Q40" si="6">E15/I15</f>
        <v>0.34762679057290369</v>
      </c>
      <c r="R15" s="48"/>
    </row>
    <row r="16" spans="1:18">
      <c r="A16" s="74" t="s">
        <v>15</v>
      </c>
      <c r="B16" s="35">
        <v>12108402809.200001</v>
      </c>
      <c r="C16" s="35">
        <v>10844226062.800001</v>
      </c>
      <c r="D16" s="35">
        <v>1264176746.4000001</v>
      </c>
      <c r="E16" s="35">
        <v>953776013.8499999</v>
      </c>
      <c r="F16" s="35">
        <v>684202276.02999997</v>
      </c>
      <c r="G16" s="35"/>
      <c r="H16" s="35">
        <v>8688277717.6599998</v>
      </c>
      <c r="I16" s="35">
        <v>2735922815.5099998</v>
      </c>
      <c r="J16" s="35">
        <v>20107463849.560001</v>
      </c>
      <c r="K16" s="38">
        <f t="shared" si="0"/>
        <v>0.6021844873024581</v>
      </c>
      <c r="L16" s="38">
        <f t="shared" si="1"/>
        <v>6.2871019232376396E-2</v>
      </c>
      <c r="M16" s="38">
        <f t="shared" si="2"/>
        <v>0.7175411864443938</v>
      </c>
      <c r="N16" s="38">
        <f t="shared" si="3"/>
        <v>0.22595241161214405</v>
      </c>
      <c r="O16" s="100">
        <f t="shared" si="4"/>
        <v>5.6506401943462028E-2</v>
      </c>
      <c r="P16" s="108">
        <f t="shared" si="5"/>
        <v>0</v>
      </c>
      <c r="Q16" s="104">
        <f t="shared" si="6"/>
        <v>0.34861217883890039</v>
      </c>
      <c r="R16" s="48"/>
    </row>
    <row r="17" spans="1:18">
      <c r="A17" s="74" t="s">
        <v>16</v>
      </c>
      <c r="B17" s="35">
        <v>3677627807.77</v>
      </c>
      <c r="C17" s="35">
        <v>3347883715.04</v>
      </c>
      <c r="D17" s="35">
        <v>329744092.73000002</v>
      </c>
      <c r="E17" s="35">
        <v>274517621.88999999</v>
      </c>
      <c r="F17" s="35"/>
      <c r="G17" s="35"/>
      <c r="H17" s="35">
        <v>3387043048.4899998</v>
      </c>
      <c r="I17" s="35">
        <v>290584759.27999997</v>
      </c>
      <c r="J17" s="35">
        <v>6959176964.21</v>
      </c>
      <c r="K17" s="38">
        <f t="shared" si="0"/>
        <v>0.52845729124054275</v>
      </c>
      <c r="L17" s="38">
        <f t="shared" si="1"/>
        <v>4.7382627920776306E-2</v>
      </c>
      <c r="M17" s="38">
        <f t="shared" si="2"/>
        <v>0.920985816273724</v>
      </c>
      <c r="N17" s="38">
        <f t="shared" si="3"/>
        <v>7.9014183726275874E-2</v>
      </c>
      <c r="O17" s="100">
        <f t="shared" si="4"/>
        <v>0</v>
      </c>
      <c r="P17" s="108">
        <f t="shared" si="5"/>
        <v>0</v>
      </c>
      <c r="Q17" s="104">
        <f t="shared" si="6"/>
        <v>0.94470757024624918</v>
      </c>
      <c r="R17" s="48"/>
    </row>
    <row r="18" spans="1:18">
      <c r="A18" s="74" t="s">
        <v>17</v>
      </c>
      <c r="B18" s="35">
        <v>26043963039.509998</v>
      </c>
      <c r="C18" s="35">
        <v>20878022977.969997</v>
      </c>
      <c r="D18" s="35">
        <v>5165940061.54</v>
      </c>
      <c r="E18" s="35">
        <v>4304851985.04</v>
      </c>
      <c r="F18" s="35">
        <v>322879282.76999998</v>
      </c>
      <c r="G18" s="35"/>
      <c r="H18" s="35">
        <v>16134047737.440001</v>
      </c>
      <c r="I18" s="35">
        <v>9587036019.3000011</v>
      </c>
      <c r="J18" s="35">
        <v>48400513040.339996</v>
      </c>
      <c r="K18" s="38">
        <f t="shared" si="0"/>
        <v>0.53809270612076654</v>
      </c>
      <c r="L18" s="38">
        <f t="shared" si="1"/>
        <v>0.10673316741982435</v>
      </c>
      <c r="M18" s="38">
        <f t="shared" si="2"/>
        <v>0.61949280579779054</v>
      </c>
      <c r="N18" s="38">
        <f t="shared" si="3"/>
        <v>0.36810972296174688</v>
      </c>
      <c r="O18" s="100">
        <f t="shared" si="4"/>
        <v>1.2397471240462749E-2</v>
      </c>
      <c r="P18" s="108">
        <f t="shared" si="5"/>
        <v>0</v>
      </c>
      <c r="Q18" s="104">
        <f t="shared" si="6"/>
        <v>0.44902845638357364</v>
      </c>
      <c r="R18" s="48"/>
    </row>
    <row r="19" spans="1:18">
      <c r="A19" s="74" t="s">
        <v>18</v>
      </c>
      <c r="B19" s="35">
        <v>16418386222.620003</v>
      </c>
      <c r="C19" s="35">
        <v>13425333356.08</v>
      </c>
      <c r="D19" s="35">
        <v>2993052866.5400004</v>
      </c>
      <c r="E19" s="35">
        <v>2667698286.3000002</v>
      </c>
      <c r="F19" s="35">
        <v>975980600.42999995</v>
      </c>
      <c r="G19" s="35">
        <v>243119038.76000002</v>
      </c>
      <c r="H19" s="35">
        <v>11343552568.610001</v>
      </c>
      <c r="I19" s="35">
        <v>3855734014.8199997</v>
      </c>
      <c r="J19" s="35">
        <v>26752128922.990002</v>
      </c>
      <c r="K19" s="38">
        <f t="shared" si="0"/>
        <v>0.61372260390501177</v>
      </c>
      <c r="L19" s="38">
        <f t="shared" si="1"/>
        <v>0.11188092264193067</v>
      </c>
      <c r="M19" s="38">
        <f t="shared" si="2"/>
        <v>0.69090545287463867</v>
      </c>
      <c r="N19" s="38">
        <f t="shared" si="3"/>
        <v>0.23484244812732344</v>
      </c>
      <c r="O19" s="100">
        <f t="shared" si="4"/>
        <v>5.944436847790608E-2</v>
      </c>
      <c r="P19" s="108">
        <f t="shared" si="5"/>
        <v>1.48077305201317E-2</v>
      </c>
      <c r="Q19" s="104">
        <f t="shared" si="6"/>
        <v>0.69187819389158212</v>
      </c>
      <c r="R19" s="48"/>
    </row>
    <row r="20" spans="1:18">
      <c r="A20" s="74" t="s">
        <v>19</v>
      </c>
      <c r="B20" s="35">
        <v>16787289968.51</v>
      </c>
      <c r="C20" s="35">
        <v>11843600134.709999</v>
      </c>
      <c r="D20" s="35">
        <v>4943689833.8000002</v>
      </c>
      <c r="E20" s="35">
        <v>4136040087.0099998</v>
      </c>
      <c r="F20" s="35">
        <v>717534154.25999999</v>
      </c>
      <c r="G20" s="35"/>
      <c r="H20" s="35">
        <v>11666413841.07</v>
      </c>
      <c r="I20" s="35">
        <v>4403341973.1800003</v>
      </c>
      <c r="J20" s="35">
        <v>28768230544.139999</v>
      </c>
      <c r="K20" s="38">
        <f t="shared" si="0"/>
        <v>0.58353571460548237</v>
      </c>
      <c r="L20" s="38">
        <f t="shared" si="1"/>
        <v>0.17184546078406671</v>
      </c>
      <c r="M20" s="38">
        <f t="shared" si="2"/>
        <v>0.69495516327853613</v>
      </c>
      <c r="N20" s="38">
        <f t="shared" si="3"/>
        <v>0.26230213342593678</v>
      </c>
      <c r="O20" s="100">
        <f t="shared" si="4"/>
        <v>4.2742703295527013E-2</v>
      </c>
      <c r="P20" s="108">
        <f t="shared" si="5"/>
        <v>0</v>
      </c>
      <c r="Q20" s="104">
        <f t="shared" si="6"/>
        <v>0.9392956786463349</v>
      </c>
      <c r="R20" s="48"/>
    </row>
    <row r="21" spans="1:18">
      <c r="A21" s="74" t="s">
        <v>20</v>
      </c>
      <c r="B21" s="35">
        <v>9860071458.2299995</v>
      </c>
      <c r="C21" s="35">
        <v>9520322729.6299992</v>
      </c>
      <c r="D21" s="35">
        <v>339748728.60000002</v>
      </c>
      <c r="E21" s="35">
        <v>4253274.4099999927</v>
      </c>
      <c r="F21" s="35">
        <v>659037690.64999998</v>
      </c>
      <c r="G21" s="35"/>
      <c r="H21" s="35">
        <v>5666442345.4700003</v>
      </c>
      <c r="I21" s="35">
        <v>3534591422.1099997</v>
      </c>
      <c r="J21" s="35">
        <v>20216235835.869999</v>
      </c>
      <c r="K21" s="38">
        <f t="shared" si="0"/>
        <v>0.48773033408796673</v>
      </c>
      <c r="L21" s="38">
        <f t="shared" si="1"/>
        <v>1.6805736308100356E-2</v>
      </c>
      <c r="M21" s="38">
        <f t="shared" si="2"/>
        <v>0.57468572813844432</v>
      </c>
      <c r="N21" s="38">
        <f t="shared" si="3"/>
        <v>0.35847523388481617</v>
      </c>
      <c r="O21" s="100">
        <f t="shared" si="4"/>
        <v>6.6839037976739485E-2</v>
      </c>
      <c r="P21" s="108">
        <f t="shared" si="5"/>
        <v>0</v>
      </c>
      <c r="Q21" s="104">
        <f t="shared" si="6"/>
        <v>1.203328447920289E-3</v>
      </c>
      <c r="R21" s="48"/>
    </row>
    <row r="22" spans="1:18">
      <c r="A22" s="74" t="s">
        <v>21</v>
      </c>
      <c r="B22" s="35">
        <v>19230331780.340004</v>
      </c>
      <c r="C22" s="35">
        <v>15120233595.880001</v>
      </c>
      <c r="D22" s="35">
        <v>4110098184.46</v>
      </c>
      <c r="E22" s="35">
        <v>2782449936.1500001</v>
      </c>
      <c r="F22" s="35">
        <v>70253173.379999995</v>
      </c>
      <c r="G22" s="35"/>
      <c r="H22" s="35">
        <v>11699609213.039999</v>
      </c>
      <c r="I22" s="35">
        <v>7460469393.9200001</v>
      </c>
      <c r="J22" s="35">
        <v>33364107921.580002</v>
      </c>
      <c r="K22" s="38">
        <f t="shared" si="0"/>
        <v>0.57637781970791946</v>
      </c>
      <c r="L22" s="38">
        <f t="shared" si="1"/>
        <v>0.1231892126149603</v>
      </c>
      <c r="M22" s="38">
        <f t="shared" si="2"/>
        <v>0.60839351846238099</v>
      </c>
      <c r="N22" s="38">
        <f t="shared" si="3"/>
        <v>0.38795323341988092</v>
      </c>
      <c r="O22" s="100">
        <f t="shared" si="4"/>
        <v>3.6532481177377731E-3</v>
      </c>
      <c r="P22" s="108">
        <f t="shared" si="5"/>
        <v>0</v>
      </c>
      <c r="Q22" s="104">
        <f t="shared" si="6"/>
        <v>0.37295909804517008</v>
      </c>
      <c r="R22" s="48"/>
    </row>
    <row r="23" spans="1:18">
      <c r="A23" s="74" t="s">
        <v>22</v>
      </c>
      <c r="B23" s="35">
        <v>10667984897.09</v>
      </c>
      <c r="C23" s="35">
        <v>8867544372.5300007</v>
      </c>
      <c r="D23" s="35">
        <v>1800440524.5599999</v>
      </c>
      <c r="E23" s="35">
        <v>1659460917.52</v>
      </c>
      <c r="F23" s="35">
        <v>2914</v>
      </c>
      <c r="G23" s="35">
        <v>32095377.760000002</v>
      </c>
      <c r="H23" s="35">
        <v>7523669041.3900003</v>
      </c>
      <c r="I23" s="35">
        <v>3112217563.9400001</v>
      </c>
      <c r="J23" s="35">
        <v>19428550014.279999</v>
      </c>
      <c r="K23" s="38">
        <f t="shared" si="0"/>
        <v>0.54908806314671055</v>
      </c>
      <c r="L23" s="38">
        <f t="shared" si="1"/>
        <v>9.2669835023029237E-2</v>
      </c>
      <c r="M23" s="38">
        <f t="shared" si="2"/>
        <v>0.7052568141001303</v>
      </c>
      <c r="N23" s="38">
        <f t="shared" si="3"/>
        <v>0.29173434289253136</v>
      </c>
      <c r="O23" s="100">
        <f t="shared" si="4"/>
        <v>2.7315374253996905E-7</v>
      </c>
      <c r="P23" s="108">
        <f t="shared" si="5"/>
        <v>3.0085698535957752E-3</v>
      </c>
      <c r="Q23" s="104">
        <f t="shared" si="6"/>
        <v>0.53320851882191633</v>
      </c>
      <c r="R23" s="48"/>
    </row>
    <row r="24" spans="1:18">
      <c r="A24" s="74" t="s">
        <v>23</v>
      </c>
      <c r="B24" s="35">
        <v>59076931225.610001</v>
      </c>
      <c r="C24" s="35">
        <v>48490027156.560005</v>
      </c>
      <c r="D24" s="35">
        <v>10586904069.049999</v>
      </c>
      <c r="E24" s="35">
        <v>8483013632.3500023</v>
      </c>
      <c r="F24" s="35">
        <v>64644690.549999997</v>
      </c>
      <c r="G24" s="35">
        <v>300596076.18000001</v>
      </c>
      <c r="H24" s="35">
        <v>32374677115.810001</v>
      </c>
      <c r="I24" s="35">
        <v>26337013343.069996</v>
      </c>
      <c r="J24" s="35">
        <v>86390487455.570007</v>
      </c>
      <c r="K24" s="38">
        <f t="shared" si="0"/>
        <v>0.68383606766882565</v>
      </c>
      <c r="L24" s="38">
        <f t="shared" si="1"/>
        <v>0.12254710421092098</v>
      </c>
      <c r="M24" s="38">
        <f t="shared" si="2"/>
        <v>0.54800878184030477</v>
      </c>
      <c r="N24" s="38">
        <f t="shared" si="3"/>
        <v>0.44580875811729426</v>
      </c>
      <c r="O24" s="100">
        <f t="shared" si="4"/>
        <v>1.0942459130642243E-3</v>
      </c>
      <c r="P24" s="108">
        <f t="shared" si="5"/>
        <v>5.0882141293366783E-3</v>
      </c>
      <c r="Q24" s="104">
        <f t="shared" si="6"/>
        <v>0.32209474634989771</v>
      </c>
      <c r="R24" s="48"/>
    </row>
    <row r="25" spans="1:18">
      <c r="A25" s="74" t="s">
        <v>24</v>
      </c>
      <c r="B25" s="35">
        <v>11604928948.67</v>
      </c>
      <c r="C25" s="35">
        <v>7873696917.0700006</v>
      </c>
      <c r="D25" s="35">
        <v>3731232031.5999994</v>
      </c>
      <c r="E25" s="35">
        <v>3367189694.8299999</v>
      </c>
      <c r="F25" s="35"/>
      <c r="G25" s="35"/>
      <c r="H25" s="35">
        <v>7611936019.9899998</v>
      </c>
      <c r="I25" s="35">
        <v>3992992928.6799998</v>
      </c>
      <c r="J25" s="35">
        <v>16656387830.73</v>
      </c>
      <c r="K25" s="38">
        <f t="shared" si="0"/>
        <v>0.69672542850254893</v>
      </c>
      <c r="L25" s="38">
        <f t="shared" si="1"/>
        <v>0.22401207689917668</v>
      </c>
      <c r="M25" s="38">
        <f t="shared" si="2"/>
        <v>0.6559226733449649</v>
      </c>
      <c r="N25" s="38">
        <f t="shared" si="3"/>
        <v>0.34407732665503504</v>
      </c>
      <c r="O25" s="100">
        <f t="shared" si="4"/>
        <v>0</v>
      </c>
      <c r="P25" s="108">
        <f t="shared" si="5"/>
        <v>0</v>
      </c>
      <c r="Q25" s="104">
        <f t="shared" si="6"/>
        <v>0.84327464510264549</v>
      </c>
      <c r="R25" s="48"/>
    </row>
    <row r="26" spans="1:18">
      <c r="A26" s="74" t="s">
        <v>25</v>
      </c>
      <c r="B26" s="35">
        <v>15136698388.83</v>
      </c>
      <c r="C26" s="35">
        <v>11351695711.25</v>
      </c>
      <c r="D26" s="35">
        <v>3785002677.5799999</v>
      </c>
      <c r="E26" s="35">
        <v>3304539131.9299998</v>
      </c>
      <c r="F26" s="35">
        <v>4945.51</v>
      </c>
      <c r="G26" s="35"/>
      <c r="H26" s="35">
        <v>10347171884.1</v>
      </c>
      <c r="I26" s="35">
        <v>4789521559.2200003</v>
      </c>
      <c r="J26" s="35">
        <v>26601005757.560001</v>
      </c>
      <c r="K26" s="38">
        <f t="shared" si="0"/>
        <v>0.56902729644078032</v>
      </c>
      <c r="L26" s="38">
        <f t="shared" si="1"/>
        <v>0.14228795377424039</v>
      </c>
      <c r="M26" s="38">
        <f t="shared" si="2"/>
        <v>0.68358182334766016</v>
      </c>
      <c r="N26" s="38">
        <f t="shared" si="3"/>
        <v>0.31641784992917527</v>
      </c>
      <c r="O26" s="100">
        <f t="shared" si="4"/>
        <v>3.2672316465323101E-7</v>
      </c>
      <c r="P26" s="108">
        <f t="shared" si="5"/>
        <v>0</v>
      </c>
      <c r="Q26" s="104">
        <f t="shared" si="6"/>
        <v>0.689951823177128</v>
      </c>
      <c r="R26" s="48"/>
    </row>
    <row r="27" spans="1:18">
      <c r="A27" s="74" t="s">
        <v>26</v>
      </c>
      <c r="B27" s="35">
        <v>16818432559.199999</v>
      </c>
      <c r="C27" s="35">
        <v>13692312790.779999</v>
      </c>
      <c r="D27" s="35">
        <v>3126119768.4200001</v>
      </c>
      <c r="E27" s="35">
        <v>2607163022.6000004</v>
      </c>
      <c r="F27" s="35">
        <v>4718.3999999999996</v>
      </c>
      <c r="G27" s="35"/>
      <c r="H27" s="35">
        <v>11962578752.149998</v>
      </c>
      <c r="I27" s="35">
        <v>4855849088.6499996</v>
      </c>
      <c r="J27" s="35">
        <v>29778296870.52</v>
      </c>
      <c r="K27" s="38">
        <f t="shared" si="0"/>
        <v>0.56478826281868244</v>
      </c>
      <c r="L27" s="38">
        <f t="shared" si="1"/>
        <v>0.10497980398317557</v>
      </c>
      <c r="M27" s="38">
        <f t="shared" si="2"/>
        <v>0.71127786195546761</v>
      </c>
      <c r="N27" s="38">
        <f t="shared" si="3"/>
        <v>0.28872185749520152</v>
      </c>
      <c r="O27" s="100">
        <f t="shared" si="4"/>
        <v>2.8054933082446774E-7</v>
      </c>
      <c r="P27" s="108">
        <f t="shared" si="5"/>
        <v>0</v>
      </c>
      <c r="Q27" s="104">
        <f t="shared" si="6"/>
        <v>0.53691187164237664</v>
      </c>
      <c r="R27" s="48"/>
    </row>
    <row r="28" spans="1:18">
      <c r="A28" s="74" t="s">
        <v>27</v>
      </c>
      <c r="B28" s="35">
        <v>8810387371.8400002</v>
      </c>
      <c r="C28" s="35">
        <v>7718648297.1999998</v>
      </c>
      <c r="D28" s="35">
        <v>1091739074.6400001</v>
      </c>
      <c r="E28" s="35">
        <v>1053474832.26</v>
      </c>
      <c r="F28" s="35"/>
      <c r="G28" s="35"/>
      <c r="H28" s="35">
        <v>6173664587.1000004</v>
      </c>
      <c r="I28" s="35">
        <v>2636722784.7400002</v>
      </c>
      <c r="J28" s="35">
        <v>14084129376.299999</v>
      </c>
      <c r="K28" s="38">
        <f t="shared" si="0"/>
        <v>0.62555427718987278</v>
      </c>
      <c r="L28" s="38">
        <f t="shared" si="1"/>
        <v>7.7515552823387068E-2</v>
      </c>
      <c r="M28" s="38">
        <f t="shared" si="2"/>
        <v>0.70072566920637736</v>
      </c>
      <c r="N28" s="38">
        <f t="shared" si="3"/>
        <v>0.2992743307936227</v>
      </c>
      <c r="O28" s="100">
        <f t="shared" si="4"/>
        <v>0</v>
      </c>
      <c r="P28" s="108">
        <f t="shared" si="5"/>
        <v>0</v>
      </c>
      <c r="Q28" s="104">
        <f t="shared" si="6"/>
        <v>0.39953947315090244</v>
      </c>
      <c r="R28" s="48"/>
    </row>
    <row r="29" spans="1:18">
      <c r="A29" s="74" t="s">
        <v>28</v>
      </c>
      <c r="B29" s="35">
        <v>19156512645.060001</v>
      </c>
      <c r="C29" s="35">
        <v>16000157693.940001</v>
      </c>
      <c r="D29" s="35">
        <v>3156354951.1200004</v>
      </c>
      <c r="E29" s="35">
        <v>2932921696.5799999</v>
      </c>
      <c r="F29" s="35"/>
      <c r="G29" s="35"/>
      <c r="H29" s="35">
        <v>12223112920.880001</v>
      </c>
      <c r="I29" s="35">
        <v>6933399724.1800003</v>
      </c>
      <c r="J29" s="35">
        <v>32998110471.799999</v>
      </c>
      <c r="K29" s="38">
        <f t="shared" si="0"/>
        <v>0.58053362362766348</v>
      </c>
      <c r="L29" s="38">
        <f t="shared" si="1"/>
        <v>9.5652596648447608E-2</v>
      </c>
      <c r="M29" s="38">
        <f t="shared" si="2"/>
        <v>0.63806566191639502</v>
      </c>
      <c r="N29" s="38">
        <f t="shared" si="3"/>
        <v>0.36193433808360498</v>
      </c>
      <c r="O29" s="100">
        <f t="shared" si="4"/>
        <v>0</v>
      </c>
      <c r="P29" s="108">
        <f t="shared" si="5"/>
        <v>0</v>
      </c>
      <c r="Q29" s="104">
        <f t="shared" si="6"/>
        <v>0.42301350178203823</v>
      </c>
      <c r="R29" s="48"/>
    </row>
    <row r="30" spans="1:18">
      <c r="A30" s="74" t="s">
        <v>29</v>
      </c>
      <c r="B30" s="35">
        <v>7889593390.9099998</v>
      </c>
      <c r="C30" s="35">
        <v>5581601913.2699995</v>
      </c>
      <c r="D30" s="35">
        <v>2307991477.6399999</v>
      </c>
      <c r="E30" s="35">
        <v>2258465619.8099999</v>
      </c>
      <c r="F30" s="35">
        <v>193131305.41</v>
      </c>
      <c r="G30" s="35">
        <v>3896106.24</v>
      </c>
      <c r="H30" s="35">
        <v>5327271873.2199993</v>
      </c>
      <c r="I30" s="35">
        <v>2365294106.04</v>
      </c>
      <c r="J30" s="35">
        <v>12307118460.66</v>
      </c>
      <c r="K30" s="38">
        <f t="shared" si="0"/>
        <v>0.64105935244950107</v>
      </c>
      <c r="L30" s="38">
        <f t="shared" si="1"/>
        <v>0.18753305130015202</v>
      </c>
      <c r="M30" s="38">
        <f t="shared" si="2"/>
        <v>0.67522768402207134</v>
      </c>
      <c r="N30" s="38">
        <f t="shared" si="3"/>
        <v>0.2997992404482055</v>
      </c>
      <c r="O30" s="100">
        <f t="shared" si="4"/>
        <v>2.4479247008155878E-2</v>
      </c>
      <c r="P30" s="108">
        <f t="shared" si="5"/>
        <v>4.9382852156727134E-4</v>
      </c>
      <c r="Q30" s="104">
        <f t="shared" si="6"/>
        <v>0.95483500933046617</v>
      </c>
      <c r="R30" s="48"/>
    </row>
    <row r="31" spans="1:18">
      <c r="A31" s="74" t="s">
        <v>80</v>
      </c>
      <c r="B31" s="35">
        <v>30178550246.200001</v>
      </c>
      <c r="C31" s="35">
        <v>24355619592.189999</v>
      </c>
      <c r="D31" s="35">
        <v>5822930654.0100002</v>
      </c>
      <c r="E31" s="35">
        <v>5628197208.46</v>
      </c>
      <c r="F31" s="35">
        <v>261866569.55000001</v>
      </c>
      <c r="G31" s="35"/>
      <c r="H31" s="35">
        <v>18493736393.780003</v>
      </c>
      <c r="I31" s="35">
        <v>11422947282.869999</v>
      </c>
      <c r="J31" s="35">
        <v>51814807272.449997</v>
      </c>
      <c r="K31" s="38">
        <f t="shared" si="0"/>
        <v>0.5824310044716885</v>
      </c>
      <c r="L31" s="38">
        <f t="shared" si="1"/>
        <v>0.11237966443437994</v>
      </c>
      <c r="M31" s="38">
        <f t="shared" si="2"/>
        <v>0.61281063016301396</v>
      </c>
      <c r="N31" s="38">
        <f t="shared" si="3"/>
        <v>0.37851212830571096</v>
      </c>
      <c r="O31" s="100">
        <f t="shared" si="4"/>
        <v>8.677241531275132E-3</v>
      </c>
      <c r="P31" s="108">
        <f t="shared" si="5"/>
        <v>0</v>
      </c>
      <c r="Q31" s="104">
        <f t="shared" si="6"/>
        <v>0.49270972447715994</v>
      </c>
      <c r="R31" s="48"/>
    </row>
    <row r="32" spans="1:18">
      <c r="A32" s="74" t="s">
        <v>30</v>
      </c>
      <c r="B32" s="35">
        <v>49596556756.440002</v>
      </c>
      <c r="C32" s="35">
        <v>40292148941.410004</v>
      </c>
      <c r="D32" s="35">
        <v>9304407815.0300007</v>
      </c>
      <c r="E32" s="35">
        <v>6698429649.1100006</v>
      </c>
      <c r="F32" s="35">
        <v>1618342828.6500001</v>
      </c>
      <c r="G32" s="35"/>
      <c r="H32" s="35">
        <v>26152617305.860001</v>
      </c>
      <c r="I32" s="35">
        <v>21825596621.93</v>
      </c>
      <c r="J32" s="35">
        <v>91067422328.559998</v>
      </c>
      <c r="K32" s="38">
        <f t="shared" si="0"/>
        <v>0.54461360043223539</v>
      </c>
      <c r="L32" s="38">
        <f t="shared" si="1"/>
        <v>0.10217054109054331</v>
      </c>
      <c r="M32" s="38">
        <f t="shared" si="2"/>
        <v>0.52730711598167834</v>
      </c>
      <c r="N32" s="38">
        <f t="shared" si="3"/>
        <v>0.44006273921618549</v>
      </c>
      <c r="O32" s="100">
        <f t="shared" si="4"/>
        <v>3.2630144802136128E-2</v>
      </c>
      <c r="P32" s="108">
        <f t="shared" si="5"/>
        <v>0</v>
      </c>
      <c r="Q32" s="104">
        <f t="shared" si="6"/>
        <v>0.30690705803567947</v>
      </c>
      <c r="R32" s="48"/>
    </row>
    <row r="33" spans="1:18">
      <c r="A33" s="74" t="s">
        <v>81</v>
      </c>
      <c r="B33" s="35">
        <v>11683452698.559998</v>
      </c>
      <c r="C33" s="35">
        <v>7927884765.5799999</v>
      </c>
      <c r="D33" s="35">
        <v>3755567932.9800005</v>
      </c>
      <c r="E33" s="35">
        <v>3080841630.3399997</v>
      </c>
      <c r="F33" s="35">
        <v>120475545.72</v>
      </c>
      <c r="G33" s="35"/>
      <c r="H33" s="35">
        <v>7138959825.710001</v>
      </c>
      <c r="I33" s="35">
        <v>4424017327.1300001</v>
      </c>
      <c r="J33" s="35">
        <v>12897175862.74</v>
      </c>
      <c r="K33" s="38">
        <f t="shared" si="0"/>
        <v>0.90589233045302153</v>
      </c>
      <c r="L33" s="38">
        <f t="shared" si="1"/>
        <v>0.29119304667542401</v>
      </c>
      <c r="M33" s="38">
        <f t="shared" si="2"/>
        <v>0.61103168814043196</v>
      </c>
      <c r="N33" s="38">
        <f t="shared" si="3"/>
        <v>0.3786566729264258</v>
      </c>
      <c r="O33" s="100">
        <f t="shared" si="4"/>
        <v>1.0311638933142494E-2</v>
      </c>
      <c r="P33" s="108">
        <f t="shared" si="5"/>
        <v>0</v>
      </c>
      <c r="Q33" s="104">
        <f t="shared" si="6"/>
        <v>0.69639004608931743</v>
      </c>
      <c r="R33" s="48"/>
    </row>
    <row r="34" spans="1:18">
      <c r="A34" s="74" t="s">
        <v>31</v>
      </c>
      <c r="B34" s="35">
        <v>5830394819.5100002</v>
      </c>
      <c r="C34" s="35">
        <v>4735490587.0500002</v>
      </c>
      <c r="D34" s="35">
        <v>1094904232.46</v>
      </c>
      <c r="E34" s="35">
        <v>872373285.02999997</v>
      </c>
      <c r="F34" s="35">
        <v>41635643.009999998</v>
      </c>
      <c r="G34" s="35">
        <v>10217951.449999999</v>
      </c>
      <c r="H34" s="35">
        <v>4753073600.5299997</v>
      </c>
      <c r="I34" s="35">
        <v>1025467624.52</v>
      </c>
      <c r="J34" s="35">
        <v>10861440918.24</v>
      </c>
      <c r="K34" s="38">
        <f t="shared" si="0"/>
        <v>0.53679754494809373</v>
      </c>
      <c r="L34" s="38">
        <f t="shared" si="1"/>
        <v>0.10080653577199769</v>
      </c>
      <c r="M34" s="38">
        <f t="shared" si="2"/>
        <v>0.81522328207088024</v>
      </c>
      <c r="N34" s="38">
        <f t="shared" si="3"/>
        <v>0.17588305016471983</v>
      </c>
      <c r="O34" s="100">
        <f t="shared" si="4"/>
        <v>7.1411361149465264E-3</v>
      </c>
      <c r="P34" s="108">
        <f t="shared" si="5"/>
        <v>1.752531649453328E-3</v>
      </c>
      <c r="Q34" s="104">
        <f t="shared" si="6"/>
        <v>0.85070777874468706</v>
      </c>
      <c r="R34" s="48"/>
    </row>
    <row r="35" spans="1:18">
      <c r="A35" s="74" t="s">
        <v>82</v>
      </c>
      <c r="B35" s="35">
        <v>3113489896.8499999</v>
      </c>
      <c r="C35" s="35">
        <v>2864997803.3299999</v>
      </c>
      <c r="D35" s="35">
        <v>248492093.52000001</v>
      </c>
      <c r="E35" s="35">
        <v>123232284.20999999</v>
      </c>
      <c r="F35" s="35">
        <v>662357.04</v>
      </c>
      <c r="G35" s="35"/>
      <c r="H35" s="35">
        <v>2983265727.27</v>
      </c>
      <c r="I35" s="35">
        <v>129561812.53999999</v>
      </c>
      <c r="J35" s="35">
        <v>5718594345.5100002</v>
      </c>
      <c r="K35" s="38">
        <f t="shared" si="0"/>
        <v>0.54445021079254929</v>
      </c>
      <c r="L35" s="38">
        <f t="shared" si="1"/>
        <v>4.3453352083822061E-2</v>
      </c>
      <c r="M35" s="38">
        <f t="shared" si="2"/>
        <v>0.95817421161001637</v>
      </c>
      <c r="N35" s="38">
        <f t="shared" si="3"/>
        <v>4.1613050574238607E-2</v>
      </c>
      <c r="O35" s="100">
        <f t="shared" si="4"/>
        <v>2.1273781574500183E-4</v>
      </c>
      <c r="P35" s="108">
        <f t="shared" si="5"/>
        <v>0</v>
      </c>
      <c r="Q35" s="104">
        <f t="shared" si="6"/>
        <v>0.95114665188829572</v>
      </c>
      <c r="R35" s="48"/>
    </row>
    <row r="36" spans="1:18">
      <c r="A36" s="74" t="s">
        <v>32</v>
      </c>
      <c r="B36" s="35">
        <v>36407943540.449997</v>
      </c>
      <c r="C36" s="35">
        <v>26486330371.57</v>
      </c>
      <c r="D36" s="35">
        <v>9921613168.8799992</v>
      </c>
      <c r="E36" s="35">
        <v>8227755284.7300005</v>
      </c>
      <c r="F36" s="35">
        <v>185022452.84</v>
      </c>
      <c r="G36" s="35"/>
      <c r="H36" s="35">
        <v>18709831340.290001</v>
      </c>
      <c r="I36" s="35">
        <v>17513089747.32</v>
      </c>
      <c r="J36" s="35">
        <v>54106542877.980003</v>
      </c>
      <c r="K36" s="38">
        <f t="shared" si="0"/>
        <v>0.67289354676672775</v>
      </c>
      <c r="L36" s="38">
        <f t="shared" si="1"/>
        <v>0.18337178169477625</v>
      </c>
      <c r="M36" s="38">
        <f t="shared" si="2"/>
        <v>0.51389420881470504</v>
      </c>
      <c r="N36" s="38">
        <f t="shared" si="3"/>
        <v>0.48102386579078782</v>
      </c>
      <c r="O36" s="100">
        <f t="shared" si="4"/>
        <v>5.0819253945072768E-3</v>
      </c>
      <c r="P36" s="108">
        <f t="shared" si="5"/>
        <v>0</v>
      </c>
      <c r="Q36" s="104">
        <f t="shared" si="6"/>
        <v>0.46980603670971771</v>
      </c>
      <c r="R36" s="48"/>
    </row>
    <row r="37" spans="1:18">
      <c r="A37" s="74" t="s">
        <v>33</v>
      </c>
      <c r="B37" s="35">
        <v>20454584934.049999</v>
      </c>
      <c r="C37" s="35">
        <v>16701491968.630001</v>
      </c>
      <c r="D37" s="35">
        <v>3753092965.4200001</v>
      </c>
      <c r="E37" s="35">
        <v>2745659199.3400002</v>
      </c>
      <c r="F37" s="35">
        <v>110046996.20999999</v>
      </c>
      <c r="G37" s="35"/>
      <c r="H37" s="35">
        <v>12606521911.01</v>
      </c>
      <c r="I37" s="35">
        <v>7738016026.8300009</v>
      </c>
      <c r="J37" s="35">
        <v>34230216285.09</v>
      </c>
      <c r="K37" s="38">
        <f t="shared" si="0"/>
        <v>0.59755932488687225</v>
      </c>
      <c r="L37" s="38">
        <f t="shared" si="1"/>
        <v>0.10964268920073322</v>
      </c>
      <c r="M37" s="38">
        <f t="shared" si="2"/>
        <v>0.61631765942238137</v>
      </c>
      <c r="N37" s="38">
        <f t="shared" si="3"/>
        <v>0.37830227559146451</v>
      </c>
      <c r="O37" s="100">
        <f t="shared" si="4"/>
        <v>5.3800649861542186E-3</v>
      </c>
      <c r="P37" s="108">
        <f t="shared" si="5"/>
        <v>0</v>
      </c>
      <c r="Q37" s="104">
        <f t="shared" si="6"/>
        <v>0.35482728257734075</v>
      </c>
      <c r="R37" s="48"/>
    </row>
    <row r="38" spans="1:18">
      <c r="A38" s="74" t="s">
        <v>34</v>
      </c>
      <c r="B38" s="35">
        <v>6702031705.4800005</v>
      </c>
      <c r="C38" s="35">
        <v>5229243361.7199993</v>
      </c>
      <c r="D38" s="35">
        <v>1472788343.7599998</v>
      </c>
      <c r="E38" s="35">
        <v>1423936846.6400001</v>
      </c>
      <c r="F38" s="35"/>
      <c r="G38" s="35"/>
      <c r="H38" s="35">
        <v>4245355741.9399996</v>
      </c>
      <c r="I38" s="35">
        <v>2456675963.54</v>
      </c>
      <c r="J38" s="35">
        <v>10213511224.450001</v>
      </c>
      <c r="K38" s="38">
        <f t="shared" si="0"/>
        <v>0.65619271944755764</v>
      </c>
      <c r="L38" s="38">
        <f t="shared" si="1"/>
        <v>0.14420000246676282</v>
      </c>
      <c r="M38" s="38">
        <f t="shared" si="2"/>
        <v>0.63344310031668916</v>
      </c>
      <c r="N38" s="38">
        <f t="shared" si="3"/>
        <v>0.36655689968331068</v>
      </c>
      <c r="O38" s="100">
        <f t="shared" si="4"/>
        <v>0</v>
      </c>
      <c r="P38" s="108">
        <f t="shared" si="5"/>
        <v>0</v>
      </c>
      <c r="Q38" s="104">
        <f t="shared" si="6"/>
        <v>0.57961931804312838</v>
      </c>
      <c r="R38" s="48"/>
    </row>
    <row r="39" spans="1:18">
      <c r="A39" s="74" t="s">
        <v>35</v>
      </c>
      <c r="B39" s="35">
        <v>128170491257.49001</v>
      </c>
      <c r="C39" s="35">
        <v>94322271937.919998</v>
      </c>
      <c r="D39" s="35">
        <v>33848219319.569996</v>
      </c>
      <c r="E39" s="35">
        <v>32999413206.669998</v>
      </c>
      <c r="F39" s="35">
        <v>3592632352.04</v>
      </c>
      <c r="G39" s="35"/>
      <c r="H39" s="35">
        <v>67606748680.93</v>
      </c>
      <c r="I39" s="35">
        <v>56971110224.520004</v>
      </c>
      <c r="J39" s="35">
        <v>209637257262.98001</v>
      </c>
      <c r="K39" s="38">
        <f t="shared" si="0"/>
        <v>0.61139175798654055</v>
      </c>
      <c r="L39" s="38">
        <f t="shared" si="1"/>
        <v>0.16146089565133456</v>
      </c>
      <c r="M39" s="38">
        <f t="shared" si="2"/>
        <v>0.52747514671774509</v>
      </c>
      <c r="N39" s="38">
        <f t="shared" si="3"/>
        <v>0.44449474809351436</v>
      </c>
      <c r="O39" s="100">
        <f t="shared" si="4"/>
        <v>2.8030105188740582E-2</v>
      </c>
      <c r="P39" s="108">
        <f t="shared" si="5"/>
        <v>0</v>
      </c>
      <c r="Q39" s="104">
        <f t="shared" si="6"/>
        <v>0.57923065000174878</v>
      </c>
      <c r="R39" s="48"/>
    </row>
    <row r="40" spans="1:18">
      <c r="A40" s="75" t="s">
        <v>83</v>
      </c>
      <c r="B40" s="36">
        <v>7126079892.2300005</v>
      </c>
      <c r="C40" s="36">
        <v>5114601678.5099993</v>
      </c>
      <c r="D40" s="36">
        <v>2011478213.72</v>
      </c>
      <c r="E40" s="36">
        <v>1443852008.1399999</v>
      </c>
      <c r="F40" s="36"/>
      <c r="G40" s="36">
        <v>22471311.289999999</v>
      </c>
      <c r="H40" s="36">
        <v>5483322095.3900003</v>
      </c>
      <c r="I40" s="36">
        <v>1620286485.5499997</v>
      </c>
      <c r="J40" s="36">
        <v>10778433814.719999</v>
      </c>
      <c r="K40" s="39">
        <f t="shared" si="0"/>
        <v>0.661142427065608</v>
      </c>
      <c r="L40" s="39">
        <f t="shared" si="1"/>
        <v>0.18662063972345819</v>
      </c>
      <c r="M40" s="39">
        <f t="shared" si="2"/>
        <v>0.76947244183562979</v>
      </c>
      <c r="N40" s="39">
        <f t="shared" si="3"/>
        <v>0.22737416785302911</v>
      </c>
      <c r="O40" s="101">
        <f t="shared" si="4"/>
        <v>0</v>
      </c>
      <c r="P40" s="106">
        <f t="shared" si="5"/>
        <v>3.1533903113409997E-3</v>
      </c>
      <c r="Q40" s="105">
        <f t="shared" si="6"/>
        <v>0.89110908534788535</v>
      </c>
      <c r="R40" s="48"/>
    </row>
    <row r="41" spans="1:18">
      <c r="A41" s="59"/>
      <c r="R41" s="48"/>
    </row>
    <row r="42" spans="1:18">
      <c r="J42"/>
      <c r="R42" s="48"/>
    </row>
    <row r="43" spans="1:18">
      <c r="J43"/>
      <c r="R43" s="48"/>
    </row>
    <row r="44" spans="1:18">
      <c r="J44"/>
      <c r="R44" s="48"/>
    </row>
    <row r="45" spans="1:18">
      <c r="J45"/>
    </row>
    <row r="46" spans="1:18">
      <c r="J46"/>
    </row>
    <row r="47" spans="1:18">
      <c r="J47"/>
    </row>
    <row r="48" spans="1:18">
      <c r="J48" s="4"/>
    </row>
    <row r="49" spans="10:10">
      <c r="J49" s="4"/>
    </row>
    <row r="50" spans="10:10">
      <c r="J50" s="4"/>
    </row>
    <row r="51" spans="10:10">
      <c r="J51" s="4"/>
    </row>
    <row r="52" spans="10:10">
      <c r="J52"/>
    </row>
    <row r="53" spans="10:10">
      <c r="J53"/>
    </row>
    <row r="54" spans="10:10">
      <c r="J54"/>
    </row>
    <row r="55" spans="10:10">
      <c r="J55"/>
    </row>
    <row r="56" spans="10:10">
      <c r="J56"/>
    </row>
    <row r="57" spans="10:10">
      <c r="J57"/>
    </row>
    <row r="58" spans="10:10">
      <c r="J58"/>
    </row>
    <row r="59" spans="10:10">
      <c r="J59"/>
    </row>
    <row r="60" spans="10:10">
      <c r="J60"/>
    </row>
    <row r="61" spans="10:10">
      <c r="J61"/>
    </row>
    <row r="62" spans="10:10">
      <c r="J62"/>
    </row>
    <row r="63" spans="10:10">
      <c r="J63"/>
    </row>
    <row r="64" spans="10:10">
      <c r="J64"/>
    </row>
    <row r="65" spans="10:10">
      <c r="J65"/>
    </row>
    <row r="66" spans="10:10">
      <c r="J66"/>
    </row>
    <row r="67" spans="10:10">
      <c r="J67"/>
    </row>
  </sheetData>
  <mergeCells count="6">
    <mergeCell ref="B2:C2"/>
    <mergeCell ref="A12:A13"/>
    <mergeCell ref="B12:I12"/>
    <mergeCell ref="K12:Q12"/>
    <mergeCell ref="J12:J13"/>
    <mergeCell ref="A10:Q10"/>
  </mergeCells>
  <hyperlinks>
    <hyperlink ref="B2:C2" location="Índice!A1" display="Clique aqui para voltar ao índice" xr:uid="{593744F0-297C-439B-859C-17A1DD71CFF1}"/>
  </hyperlinks>
  <pageMargins left="0.51181102362204722" right="0.51181102362204722" top="0.78740157480314965" bottom="0.78740157480314965" header="0.31496062992125984" footer="0.31496062992125984"/>
  <pageSetup paperSize="9" scale="73" fitToWidth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showGridLines="0" zoomScaleNormal="100" workbookViewId="0">
      <selection activeCell="L28" sqref="L28"/>
    </sheetView>
  </sheetViews>
  <sheetFormatPr defaultRowHeight="15"/>
  <cols>
    <col min="1" max="1" width="9.42578125" style="14" customWidth="1"/>
    <col min="2" max="2" width="8.140625" style="2" customWidth="1"/>
    <col min="3" max="3" width="17.28515625" customWidth="1"/>
    <col min="4" max="4" width="9.7109375" style="2" customWidth="1"/>
    <col min="5" max="5" width="16.5703125" bestFit="1" customWidth="1"/>
    <col min="6" max="6" width="8.140625" style="2" customWidth="1"/>
    <col min="7" max="7" width="15.28515625" customWidth="1"/>
    <col min="8" max="8" width="8.5703125" style="2" customWidth="1"/>
    <col min="9" max="9" width="16.140625" customWidth="1"/>
    <col min="10" max="10" width="10.85546875" customWidth="1"/>
    <col min="11" max="14" width="9.85546875" customWidth="1"/>
    <col min="15" max="15" width="16.85546875" customWidth="1"/>
    <col min="16" max="16" width="12" customWidth="1"/>
  </cols>
  <sheetData>
    <row r="1" spans="1:17" s="4" customFormat="1" ht="15.75" thickBot="1">
      <c r="A1" s="17"/>
      <c r="B1" s="23"/>
      <c r="C1" s="18"/>
      <c r="I1" s="48"/>
      <c r="J1" s="48"/>
    </row>
    <row r="2" spans="1:17" s="4" customFormat="1" ht="15.75" thickBot="1">
      <c r="A2" s="17"/>
      <c r="B2" s="122" t="s">
        <v>86</v>
      </c>
      <c r="C2" s="130"/>
      <c r="D2" s="123"/>
      <c r="I2" s="48"/>
      <c r="J2" s="48"/>
    </row>
    <row r="3" spans="1:17" s="4" customFormat="1">
      <c r="A3" s="17"/>
      <c r="B3" s="23"/>
      <c r="C3" s="18"/>
      <c r="I3" s="48"/>
      <c r="J3" s="48"/>
    </row>
    <row r="4" spans="1:17" s="4" customFormat="1" ht="17.25">
      <c r="A4" s="19" t="s">
        <v>87</v>
      </c>
      <c r="B4" s="24"/>
      <c r="C4" s="20"/>
      <c r="I4" s="48"/>
      <c r="J4" s="48"/>
    </row>
    <row r="5" spans="1:17" s="4" customFormat="1" ht="17.25">
      <c r="A5" s="19" t="s">
        <v>102</v>
      </c>
      <c r="B5" s="24"/>
      <c r="C5" s="20"/>
      <c r="I5" s="48"/>
      <c r="J5" s="48"/>
    </row>
    <row r="6" spans="1:17" s="4" customFormat="1" ht="17.25">
      <c r="A6" s="19" t="s">
        <v>88</v>
      </c>
      <c r="B6" s="24"/>
      <c r="C6" s="20"/>
      <c r="I6" s="48"/>
      <c r="J6" s="48"/>
    </row>
    <row r="7" spans="1:17" s="4" customFormat="1" ht="17.25">
      <c r="A7" s="19" t="str">
        <f>'1.'!A7</f>
        <v>RGF 1º quadrimestre de 2022</v>
      </c>
      <c r="B7" s="24"/>
      <c r="C7" s="20"/>
      <c r="I7" s="48"/>
      <c r="J7" s="48"/>
    </row>
    <row r="8" spans="1:17" s="4" customFormat="1" ht="17.25">
      <c r="A8" s="19" t="s">
        <v>90</v>
      </c>
      <c r="B8" s="24"/>
      <c r="C8" s="20"/>
      <c r="I8" s="48"/>
      <c r="J8" s="48"/>
    </row>
    <row r="9" spans="1:17" s="4" customFormat="1" ht="17.25">
      <c r="A9" s="19" t="s">
        <v>89</v>
      </c>
      <c r="B9" s="24"/>
      <c r="C9" s="20"/>
      <c r="I9" s="48"/>
      <c r="J9" s="48"/>
    </row>
    <row r="10" spans="1:17" s="4" customFormat="1" ht="48" customHeight="1">
      <c r="A10" s="129" t="s">
        <v>134</v>
      </c>
      <c r="B10" s="129"/>
      <c r="C10" s="129"/>
      <c r="D10" s="129"/>
      <c r="E10" s="129"/>
      <c r="F10" s="129"/>
      <c r="G10" s="129"/>
      <c r="H10" s="129"/>
      <c r="I10" s="129"/>
      <c r="J10" s="129"/>
      <c r="K10" s="58">
        <v>100</v>
      </c>
      <c r="L10" s="58"/>
      <c r="M10" s="58"/>
      <c r="N10" s="58"/>
      <c r="O10" s="58"/>
    </row>
    <row r="12" spans="1:17" s="21" customFormat="1">
      <c r="A12" s="131" t="s">
        <v>12</v>
      </c>
      <c r="B12" s="134" t="s">
        <v>38</v>
      </c>
      <c r="C12" s="135"/>
      <c r="D12" s="136" t="s">
        <v>39</v>
      </c>
      <c r="E12" s="137"/>
      <c r="F12" s="136" t="s">
        <v>40</v>
      </c>
      <c r="G12" s="137"/>
      <c r="H12" s="136" t="s">
        <v>41</v>
      </c>
      <c r="I12" s="137"/>
      <c r="J12" s="138" t="s">
        <v>144</v>
      </c>
    </row>
    <row r="13" spans="1:17" s="21" customFormat="1">
      <c r="A13" s="132"/>
      <c r="B13" s="141" t="s">
        <v>68</v>
      </c>
      <c r="C13" s="141"/>
      <c r="D13" s="141" t="s">
        <v>69</v>
      </c>
      <c r="E13" s="141"/>
      <c r="F13" s="141" t="s">
        <v>70</v>
      </c>
      <c r="G13" s="141"/>
      <c r="H13" s="141" t="s">
        <v>71</v>
      </c>
      <c r="I13" s="141"/>
      <c r="J13" s="139"/>
    </row>
    <row r="14" spans="1:17" s="21" customFormat="1">
      <c r="A14" s="133"/>
      <c r="B14" s="72" t="s">
        <v>67</v>
      </c>
      <c r="C14" s="72" t="s">
        <v>42</v>
      </c>
      <c r="D14" s="72" t="s">
        <v>43</v>
      </c>
      <c r="E14" s="72" t="s">
        <v>42</v>
      </c>
      <c r="F14" s="72" t="s">
        <v>43</v>
      </c>
      <c r="G14" s="72" t="s">
        <v>42</v>
      </c>
      <c r="H14" s="72" t="s">
        <v>43</v>
      </c>
      <c r="I14" s="72" t="s">
        <v>42</v>
      </c>
      <c r="J14" s="140"/>
    </row>
    <row r="15" spans="1:17">
      <c r="A15" s="76" t="str">
        <f>'1.'!A14</f>
        <v>AC</v>
      </c>
      <c r="B15" s="89">
        <v>0.49159999999999998</v>
      </c>
      <c r="C15" s="26">
        <v>3494998312.1500001</v>
      </c>
      <c r="D15" s="89">
        <v>3.2199999999999999E-2</v>
      </c>
      <c r="E15" s="26">
        <v>229218313.97999999</v>
      </c>
      <c r="F15" s="89">
        <v>2.35E-2</v>
      </c>
      <c r="G15" s="26">
        <v>167145691.66</v>
      </c>
      <c r="H15" s="89">
        <v>1.44E-2</v>
      </c>
      <c r="I15" s="26">
        <v>102091332.01000001</v>
      </c>
      <c r="J15" s="90">
        <v>0.49</v>
      </c>
      <c r="K15" s="2"/>
      <c r="L15" s="2"/>
      <c r="M15" s="2"/>
      <c r="N15" s="2"/>
      <c r="O15" s="2"/>
      <c r="Q15" s="3"/>
    </row>
    <row r="16" spans="1:17">
      <c r="A16" s="77" t="str">
        <f>'1.'!A15</f>
        <v>AL</v>
      </c>
      <c r="B16" s="91">
        <v>0.35930000000000001</v>
      </c>
      <c r="C16" s="28">
        <v>4748138273.6199999</v>
      </c>
      <c r="D16" s="91">
        <v>3.61E-2</v>
      </c>
      <c r="E16" s="28">
        <v>476958649.17000002</v>
      </c>
      <c r="F16" s="91">
        <v>2.2600000000000002E-2</v>
      </c>
      <c r="G16" s="28">
        <v>297925001.25</v>
      </c>
      <c r="H16" s="91">
        <v>1.15E-2</v>
      </c>
      <c r="I16" s="28">
        <v>151653438.80000001</v>
      </c>
      <c r="J16" s="49">
        <v>0.49</v>
      </c>
      <c r="K16" s="2"/>
      <c r="L16" s="2"/>
      <c r="M16" s="2"/>
      <c r="N16" s="2"/>
      <c r="O16" s="2"/>
    </row>
    <row r="17" spans="1:17">
      <c r="A17" s="77" t="str">
        <f>'1.'!A16</f>
        <v>AM</v>
      </c>
      <c r="B17" s="91">
        <v>0.47060000000000002</v>
      </c>
      <c r="C17" s="28">
        <v>9462209968.4300003</v>
      </c>
      <c r="D17" s="91">
        <v>3.2199999999999999E-2</v>
      </c>
      <c r="E17" s="28">
        <v>647949451.45000005</v>
      </c>
      <c r="F17" s="91">
        <v>2.4699999999999996E-2</v>
      </c>
      <c r="G17" s="28">
        <v>496570476.13999999</v>
      </c>
      <c r="H17" s="91">
        <v>1.26E-2</v>
      </c>
      <c r="I17" s="28">
        <v>253950211.63</v>
      </c>
      <c r="J17" s="49">
        <v>0.49</v>
      </c>
      <c r="K17" s="2"/>
      <c r="L17" s="2"/>
      <c r="M17" s="2"/>
      <c r="N17" s="2"/>
      <c r="O17" s="2"/>
      <c r="Q17" s="2"/>
    </row>
    <row r="18" spans="1:17">
      <c r="A18" s="77" t="str">
        <f>'1.'!A17</f>
        <v>AP</v>
      </c>
      <c r="B18" s="91">
        <v>0.40710000000000002</v>
      </c>
      <c r="C18" s="28">
        <v>2832778125.6199999</v>
      </c>
      <c r="D18" s="91">
        <v>3.8199999999999998E-2</v>
      </c>
      <c r="E18" s="28">
        <v>266183314.75</v>
      </c>
      <c r="F18" s="91">
        <v>2.4E-2</v>
      </c>
      <c r="G18" s="28">
        <v>166568470.82999998</v>
      </c>
      <c r="H18" s="91">
        <v>1.52E-2</v>
      </c>
      <c r="I18" s="28">
        <v>106122761.33</v>
      </c>
      <c r="J18" s="49">
        <v>0.49</v>
      </c>
      <c r="K18" s="2"/>
      <c r="L18" s="2"/>
      <c r="M18" s="2"/>
      <c r="N18" s="2"/>
      <c r="O18" s="2"/>
    </row>
    <row r="19" spans="1:17">
      <c r="A19" s="77" t="str">
        <f>'1.'!A18</f>
        <v>BA</v>
      </c>
      <c r="B19" s="91">
        <v>0.34770000000000001</v>
      </c>
      <c r="C19" s="28">
        <v>16827640265.690001</v>
      </c>
      <c r="D19" s="91">
        <v>4.7400000000000005E-2</v>
      </c>
      <c r="E19" s="28">
        <v>2296348299.3899999</v>
      </c>
      <c r="F19" s="91">
        <v>2.3900000000000001E-2</v>
      </c>
      <c r="G19" s="28">
        <v>1155905634.97</v>
      </c>
      <c r="H19" s="91">
        <v>1.24E-2</v>
      </c>
      <c r="I19" s="28">
        <v>600611526.19000006</v>
      </c>
      <c r="J19" s="49">
        <v>0.49</v>
      </c>
      <c r="K19" s="2"/>
      <c r="L19" s="2"/>
      <c r="M19" s="2"/>
      <c r="N19" s="2"/>
      <c r="O19" s="2"/>
    </row>
    <row r="20" spans="1:17">
      <c r="A20" s="77" t="str">
        <f>'1.'!A19</f>
        <v>CE</v>
      </c>
      <c r="B20" s="91">
        <v>0.42409999999999998</v>
      </c>
      <c r="C20" s="28">
        <v>11345638209.360001</v>
      </c>
      <c r="D20" s="91">
        <v>4.1599999999999998E-2</v>
      </c>
      <c r="E20" s="28">
        <v>1112255482.5799999</v>
      </c>
      <c r="F20" s="91">
        <v>2.29E-2</v>
      </c>
      <c r="G20" s="28">
        <v>610641275.97000003</v>
      </c>
      <c r="H20" s="91">
        <v>1.3899999999999999E-2</v>
      </c>
      <c r="I20" s="28">
        <v>371204848.01999998</v>
      </c>
      <c r="J20" s="49">
        <v>0.49</v>
      </c>
      <c r="K20" s="2"/>
      <c r="L20" s="2"/>
      <c r="M20" s="2"/>
      <c r="N20" s="2"/>
      <c r="O20" s="2"/>
    </row>
    <row r="21" spans="1:17">
      <c r="A21" s="77" t="str">
        <f>'1.'!A20</f>
        <v>DF</v>
      </c>
      <c r="B21" s="91">
        <v>0.38890000000000002</v>
      </c>
      <c r="C21" s="28">
        <v>11187276161.99</v>
      </c>
      <c r="D21" s="91">
        <v>0</v>
      </c>
      <c r="E21" s="28"/>
      <c r="F21" s="91">
        <v>2.4299999999999999E-2</v>
      </c>
      <c r="G21" s="28">
        <v>699113128.18000007</v>
      </c>
      <c r="H21" s="91">
        <v>0</v>
      </c>
      <c r="I21" s="28"/>
      <c r="J21" s="49">
        <v>0.49</v>
      </c>
      <c r="K21" s="2"/>
      <c r="L21" s="2"/>
      <c r="M21" s="2"/>
      <c r="N21" s="2"/>
      <c r="O21" s="2"/>
    </row>
    <row r="22" spans="1:17">
      <c r="A22" s="77" t="str">
        <f>'1.'!A21</f>
        <v>ES</v>
      </c>
      <c r="B22" s="91">
        <v>0.39140000000000003</v>
      </c>
      <c r="C22" s="28">
        <v>7912366225</v>
      </c>
      <c r="D22" s="91">
        <v>4.7800000000000002E-2</v>
      </c>
      <c r="E22" s="28">
        <v>965367087.24000001</v>
      </c>
      <c r="F22" s="91">
        <v>1.7399999999999999E-2</v>
      </c>
      <c r="G22" s="28">
        <v>350264437.17000002</v>
      </c>
      <c r="H22" s="91">
        <v>1.4800000000000001E-2</v>
      </c>
      <c r="I22" s="28">
        <v>299634985.94</v>
      </c>
      <c r="J22" s="49">
        <v>0.49</v>
      </c>
      <c r="K22" s="2"/>
      <c r="L22" s="2"/>
      <c r="M22" s="2"/>
      <c r="N22" s="2"/>
      <c r="O22" s="2"/>
    </row>
    <row r="23" spans="1:17">
      <c r="A23" s="77" t="str">
        <f>'1.'!A22</f>
        <v>GO</v>
      </c>
      <c r="B23" s="91">
        <v>0.375</v>
      </c>
      <c r="C23" s="28">
        <v>12512041129.030001</v>
      </c>
      <c r="D23" s="91">
        <v>3.9900000000000005E-2</v>
      </c>
      <c r="E23" s="28">
        <v>1330954628.01</v>
      </c>
      <c r="F23" s="91">
        <v>2.4299999999999999E-2</v>
      </c>
      <c r="G23" s="28">
        <v>809168816.00999999</v>
      </c>
      <c r="H23" s="91">
        <v>1.44E-2</v>
      </c>
      <c r="I23" s="28">
        <v>478997145.88999999</v>
      </c>
      <c r="J23" s="49">
        <v>0.49</v>
      </c>
      <c r="K23" s="2"/>
      <c r="L23" s="2"/>
      <c r="M23" s="2"/>
      <c r="N23" s="2"/>
      <c r="O23" s="2"/>
    </row>
    <row r="24" spans="1:17">
      <c r="A24" s="77" t="str">
        <f>'1.'!A23</f>
        <v>MA</v>
      </c>
      <c r="B24" s="91">
        <v>0.35680000000000001</v>
      </c>
      <c r="C24" s="28">
        <v>6932174857.2200003</v>
      </c>
      <c r="D24" s="91">
        <v>5.2199999999999996E-2</v>
      </c>
      <c r="E24" s="28">
        <v>1014356858.35</v>
      </c>
      <c r="F24" s="91">
        <v>2.8399999999999998E-2</v>
      </c>
      <c r="G24" s="28">
        <v>551020141.78999996</v>
      </c>
      <c r="H24" s="91">
        <v>2.0899999999999998E-2</v>
      </c>
      <c r="I24" s="28">
        <v>406595723.60000002</v>
      </c>
      <c r="J24" s="49">
        <v>0.49</v>
      </c>
      <c r="K24" s="2"/>
      <c r="L24" s="2"/>
      <c r="M24" s="2"/>
      <c r="N24" s="2"/>
      <c r="O24" s="2"/>
    </row>
    <row r="25" spans="1:17">
      <c r="A25" s="77" t="str">
        <f>'1.'!A24</f>
        <v>MG</v>
      </c>
      <c r="B25" s="91">
        <v>0.47960000000000003</v>
      </c>
      <c r="C25" s="28">
        <v>41431933768.550003</v>
      </c>
      <c r="D25" s="91">
        <v>4.6799999999999994E-2</v>
      </c>
      <c r="E25" s="28">
        <v>4044209542.2399998</v>
      </c>
      <c r="F25" s="91">
        <v>1.9799999999999998E-2</v>
      </c>
      <c r="G25" s="28">
        <v>1710663370.8899999</v>
      </c>
      <c r="H25" s="91">
        <v>1.55E-2</v>
      </c>
      <c r="I25" s="28">
        <v>1340333671.8</v>
      </c>
      <c r="J25" s="49">
        <v>0.49</v>
      </c>
      <c r="K25" s="2"/>
      <c r="L25" s="2"/>
      <c r="M25" s="2"/>
      <c r="N25" s="2"/>
      <c r="O25" s="2"/>
    </row>
    <row r="26" spans="1:17">
      <c r="A26" s="77" t="str">
        <f>'1.'!A25</f>
        <v>MS</v>
      </c>
      <c r="B26" s="91">
        <v>0.38890000000000002</v>
      </c>
      <c r="C26" s="28">
        <v>6477728789.8900003</v>
      </c>
      <c r="D26" s="91">
        <v>4.6500000000000007E-2</v>
      </c>
      <c r="E26" s="28">
        <v>774934750.63999999</v>
      </c>
      <c r="F26" s="91">
        <v>2.2199999999999998E-2</v>
      </c>
      <c r="G26" s="28">
        <v>370058181.74000001</v>
      </c>
      <c r="H26" s="91">
        <v>1.5100000000000001E-2</v>
      </c>
      <c r="I26" s="28">
        <v>251268297.06</v>
      </c>
      <c r="J26" s="49">
        <v>0.49</v>
      </c>
      <c r="K26" s="2"/>
      <c r="L26" s="2"/>
      <c r="M26" s="2"/>
      <c r="N26" s="2"/>
      <c r="O26" s="2"/>
    </row>
    <row r="27" spans="1:17">
      <c r="A27" s="77" t="str">
        <f>'1.'!A26</f>
        <v>MT</v>
      </c>
      <c r="B27" s="91">
        <v>0.3624</v>
      </c>
      <c r="C27" s="28">
        <v>9641214291.1800003</v>
      </c>
      <c r="D27" s="91">
        <v>3.1400000000000004E-2</v>
      </c>
      <c r="E27" s="28">
        <v>836414686.70000005</v>
      </c>
      <c r="F27" s="91">
        <v>1.9799999999999998E-2</v>
      </c>
      <c r="G27" s="28">
        <v>528034416.62</v>
      </c>
      <c r="H27" s="91">
        <v>1.41E-2</v>
      </c>
      <c r="I27" s="28">
        <v>375489920.76999998</v>
      </c>
      <c r="J27" s="49">
        <v>0.49</v>
      </c>
      <c r="K27" s="2"/>
      <c r="L27" s="2"/>
      <c r="M27" s="2"/>
      <c r="N27" s="2"/>
      <c r="O27" s="2"/>
    </row>
    <row r="28" spans="1:17">
      <c r="A28" s="77" t="str">
        <f>'1.'!A27</f>
        <v>PA</v>
      </c>
      <c r="B28" s="91">
        <v>0.38619999999999999</v>
      </c>
      <c r="C28" s="28">
        <v>11500503454.35</v>
      </c>
      <c r="D28" s="91">
        <v>3.4599999999999999E-2</v>
      </c>
      <c r="E28" s="28">
        <v>1031279757.96</v>
      </c>
      <c r="F28" s="91">
        <v>2.5100000000000001E-2</v>
      </c>
      <c r="G28" s="28">
        <v>747046146.62</v>
      </c>
      <c r="H28" s="91">
        <v>1.3899999999999999E-2</v>
      </c>
      <c r="I28" s="28">
        <v>413767649.27999997</v>
      </c>
      <c r="J28" s="49">
        <v>0.49</v>
      </c>
      <c r="K28" s="2"/>
      <c r="L28" s="2"/>
      <c r="M28" s="2"/>
      <c r="N28" s="2"/>
      <c r="O28" s="2"/>
    </row>
    <row r="29" spans="1:17">
      <c r="A29" s="77" t="str">
        <f>'1.'!A28</f>
        <v>PB</v>
      </c>
      <c r="B29" s="91">
        <v>0.46140000000000003</v>
      </c>
      <c r="C29" s="28">
        <v>6498589710.8800001</v>
      </c>
      <c r="D29" s="91">
        <v>4.1700000000000001E-2</v>
      </c>
      <c r="E29" s="28">
        <v>587575588.13999999</v>
      </c>
      <c r="F29" s="91">
        <v>2.7699999999999999E-2</v>
      </c>
      <c r="G29" s="28">
        <v>390334794.81999999</v>
      </c>
      <c r="H29" s="91">
        <v>1.72E-2</v>
      </c>
      <c r="I29" s="28">
        <v>242150016.97</v>
      </c>
      <c r="J29" s="49">
        <v>0.49</v>
      </c>
      <c r="K29" s="2"/>
      <c r="L29" s="2"/>
      <c r="M29" s="2"/>
      <c r="N29" s="2"/>
      <c r="O29" s="2"/>
    </row>
    <row r="30" spans="1:17">
      <c r="A30" s="77" t="str">
        <f>'1.'!A29</f>
        <v>PE</v>
      </c>
      <c r="B30" s="91">
        <v>0.40149999999999997</v>
      </c>
      <c r="C30" s="28">
        <v>13248766478.23</v>
      </c>
      <c r="D30" s="91">
        <v>4.6600000000000003E-2</v>
      </c>
      <c r="E30" s="28">
        <v>1536077201.22</v>
      </c>
      <c r="F30" s="91">
        <v>2.2700000000000001E-2</v>
      </c>
      <c r="G30" s="28">
        <v>747455722.20000005</v>
      </c>
      <c r="H30" s="91">
        <v>1.4199999999999999E-2</v>
      </c>
      <c r="I30" s="28">
        <v>467858292.29000002</v>
      </c>
      <c r="J30" s="49">
        <v>0.49</v>
      </c>
      <c r="K30" s="2"/>
      <c r="L30" s="2"/>
      <c r="M30" s="2"/>
      <c r="N30" s="2"/>
      <c r="O30" s="2"/>
    </row>
    <row r="31" spans="1:17">
      <c r="A31" s="77" t="str">
        <f>'1.'!A30</f>
        <v>PI</v>
      </c>
      <c r="B31" s="91">
        <v>0.38020000000000004</v>
      </c>
      <c r="C31" s="28">
        <v>4679193258.29</v>
      </c>
      <c r="D31" s="91">
        <v>3.7400000000000003E-2</v>
      </c>
      <c r="E31" s="28">
        <v>459961755.12</v>
      </c>
      <c r="F31" s="91">
        <v>2.1499999999999998E-2</v>
      </c>
      <c r="G31" s="28">
        <v>264117435.99000001</v>
      </c>
      <c r="H31" s="91">
        <v>1.4499999999999999E-2</v>
      </c>
      <c r="I31" s="28">
        <v>178329463.87</v>
      </c>
      <c r="J31" s="49">
        <v>0.49</v>
      </c>
      <c r="K31" s="2"/>
      <c r="L31" s="2"/>
      <c r="M31" s="2"/>
      <c r="N31" s="2"/>
      <c r="O31" s="2"/>
    </row>
    <row r="32" spans="1:17">
      <c r="A32" s="77" t="str">
        <f>'1.'!A31</f>
        <v>PR</v>
      </c>
      <c r="B32" s="91">
        <v>0.40259999999999996</v>
      </c>
      <c r="C32" s="28">
        <v>20862915756.060001</v>
      </c>
      <c r="D32" s="91">
        <v>3.8699999999999998E-2</v>
      </c>
      <c r="E32" s="28">
        <v>2004995272.47</v>
      </c>
      <c r="F32" s="91">
        <v>1.52E-2</v>
      </c>
      <c r="G32" s="28">
        <v>786980055.24000001</v>
      </c>
      <c r="H32" s="91">
        <v>1.49E-2</v>
      </c>
      <c r="I32" s="28">
        <v>770304999.39999998</v>
      </c>
      <c r="J32" s="49">
        <v>0.49</v>
      </c>
      <c r="K32" s="2"/>
      <c r="L32" s="2"/>
      <c r="M32" s="2"/>
      <c r="N32" s="2"/>
      <c r="O32" s="2"/>
    </row>
    <row r="33" spans="1:15">
      <c r="A33" s="77" t="str">
        <f>'1.'!A32</f>
        <v>RJ</v>
      </c>
      <c r="B33" s="91">
        <v>0.38659999999999994</v>
      </c>
      <c r="C33" s="28">
        <v>35204431602.910004</v>
      </c>
      <c r="D33" s="91">
        <v>3.6600000000000001E-2</v>
      </c>
      <c r="E33" s="28">
        <v>3333394017.5900002</v>
      </c>
      <c r="F33" s="91">
        <v>7.3000000000000001E-3</v>
      </c>
      <c r="G33" s="28">
        <v>663956194.90999997</v>
      </c>
      <c r="H33" s="91">
        <v>1.23E-2</v>
      </c>
      <c r="I33" s="28">
        <v>1124564067.05</v>
      </c>
      <c r="J33" s="49">
        <v>0.49</v>
      </c>
      <c r="K33" s="2"/>
      <c r="L33" s="2"/>
      <c r="M33" s="2"/>
      <c r="N33" s="2"/>
      <c r="O33" s="2"/>
    </row>
    <row r="34" spans="1:15">
      <c r="A34" s="77" t="str">
        <f>'1.'!A33</f>
        <v>RN</v>
      </c>
      <c r="B34" s="91">
        <v>0.52100000000000002</v>
      </c>
      <c r="C34" s="28">
        <v>6719316964.1700001</v>
      </c>
      <c r="D34" s="91">
        <v>5.0599999999999999E-2</v>
      </c>
      <c r="E34" s="28">
        <v>652947234.66999996</v>
      </c>
      <c r="F34" s="91">
        <v>3.0600000000000002E-2</v>
      </c>
      <c r="G34" s="28">
        <v>394612155.71000004</v>
      </c>
      <c r="H34" s="91">
        <v>1.7600000000000001E-2</v>
      </c>
      <c r="I34" s="28">
        <v>226615295.71000001</v>
      </c>
      <c r="J34" s="49">
        <v>0.49</v>
      </c>
      <c r="K34" s="2"/>
      <c r="L34" s="2"/>
      <c r="M34" s="2"/>
      <c r="N34" s="2"/>
      <c r="O34" s="2"/>
    </row>
    <row r="35" spans="1:15">
      <c r="A35" s="77" t="str">
        <f>'1.'!A34</f>
        <v>RO</v>
      </c>
      <c r="B35" s="91">
        <v>0.37020000000000003</v>
      </c>
      <c r="C35" s="28">
        <v>4020636248.46</v>
      </c>
      <c r="D35" s="91">
        <v>4.0999999999999995E-2</v>
      </c>
      <c r="E35" s="28">
        <v>445092559.64999998</v>
      </c>
      <c r="F35" s="91">
        <v>2.3300000000000001E-2</v>
      </c>
      <c r="G35" s="28">
        <v>249710744.11000001</v>
      </c>
      <c r="H35" s="91">
        <v>1.4800000000000001E-2</v>
      </c>
      <c r="I35" s="28">
        <v>160901211.28</v>
      </c>
      <c r="J35" s="49">
        <v>0.49</v>
      </c>
      <c r="K35" s="2"/>
      <c r="L35" s="2"/>
      <c r="M35" s="2"/>
      <c r="N35" s="2"/>
      <c r="O35" s="2"/>
    </row>
    <row r="36" spans="1:15">
      <c r="A36" s="77" t="str">
        <f>'1.'!A35</f>
        <v>RR</v>
      </c>
      <c r="B36" s="91">
        <v>0.41859999999999997</v>
      </c>
      <c r="C36" s="28">
        <v>2393969873.46</v>
      </c>
      <c r="D36" s="91">
        <v>3.78E-2</v>
      </c>
      <c r="E36" s="28">
        <v>216094038.66999999</v>
      </c>
      <c r="F36" s="91">
        <v>3.1300000000000001E-2</v>
      </c>
      <c r="G36" s="28">
        <v>179332130.19</v>
      </c>
      <c r="H36" s="91">
        <v>1.38E-2</v>
      </c>
      <c r="I36" s="28">
        <v>78978479.629999995</v>
      </c>
      <c r="J36" s="49">
        <v>0.49</v>
      </c>
      <c r="K36" s="2"/>
      <c r="L36" s="2"/>
      <c r="M36" s="2"/>
      <c r="N36" s="2"/>
      <c r="O36" s="2"/>
    </row>
    <row r="37" spans="1:15">
      <c r="A37" s="77" t="str">
        <f>'1.'!A36</f>
        <v>RS</v>
      </c>
      <c r="B37" s="91">
        <v>0.41840000000000005</v>
      </c>
      <c r="C37" s="28">
        <v>22636859693.290001</v>
      </c>
      <c r="D37" s="91">
        <v>4.2099999999999999E-2</v>
      </c>
      <c r="E37" s="28">
        <v>2280977384.7600002</v>
      </c>
      <c r="F37" s="91">
        <v>1.66E-2</v>
      </c>
      <c r="G37" s="28">
        <v>895858070.75999999</v>
      </c>
      <c r="H37" s="91">
        <v>1.41E-2</v>
      </c>
      <c r="I37" s="28">
        <v>763021822.37</v>
      </c>
      <c r="J37" s="49">
        <v>0.49</v>
      </c>
      <c r="K37" s="2"/>
      <c r="L37" s="2"/>
      <c r="M37" s="2"/>
      <c r="N37" s="2"/>
      <c r="O37" s="2"/>
    </row>
    <row r="38" spans="1:15">
      <c r="A38" s="77" t="str">
        <f>'1.'!A37</f>
        <v>SC</v>
      </c>
      <c r="B38" s="91">
        <v>0.4108</v>
      </c>
      <c r="C38" s="28">
        <v>14061836107.360001</v>
      </c>
      <c r="D38" s="91">
        <v>4.24E-2</v>
      </c>
      <c r="E38" s="28">
        <v>1450513446.78</v>
      </c>
      <c r="F38" s="91">
        <v>1.9900000000000001E-2</v>
      </c>
      <c r="G38" s="28">
        <v>680212919.25999999</v>
      </c>
      <c r="H38" s="91">
        <v>1.5100000000000001E-2</v>
      </c>
      <c r="I38" s="28">
        <v>518556198.56</v>
      </c>
      <c r="J38" s="49">
        <v>0.49</v>
      </c>
      <c r="K38" s="2"/>
      <c r="L38" s="2"/>
      <c r="M38" s="2"/>
      <c r="N38" s="2"/>
      <c r="O38" s="2"/>
    </row>
    <row r="39" spans="1:15">
      <c r="A39" s="77" t="str">
        <f>'1.'!A38</f>
        <v>SE</v>
      </c>
      <c r="B39" s="91">
        <v>0.41930000000000001</v>
      </c>
      <c r="C39" s="28">
        <v>4282472646.2800002</v>
      </c>
      <c r="D39" s="91">
        <v>4.9100000000000005E-2</v>
      </c>
      <c r="E39" s="28">
        <v>501771737.25999999</v>
      </c>
      <c r="F39" s="91">
        <v>2.8499999999999998E-2</v>
      </c>
      <c r="G39" s="28">
        <v>290297858.56999999</v>
      </c>
      <c r="H39" s="91">
        <v>1.55E-2</v>
      </c>
      <c r="I39" s="28">
        <v>158810448.75</v>
      </c>
      <c r="J39" s="49">
        <v>0.49</v>
      </c>
      <c r="K39" s="2"/>
      <c r="L39" s="2"/>
      <c r="M39" s="2"/>
      <c r="N39" s="2"/>
      <c r="O39" s="2"/>
    </row>
    <row r="40" spans="1:15">
      <c r="A40" s="77" t="str">
        <f>'1.'!A39</f>
        <v>SP</v>
      </c>
      <c r="B40" s="91">
        <v>0.3871</v>
      </c>
      <c r="C40" s="28">
        <v>81158548038.160004</v>
      </c>
      <c r="D40" s="91">
        <v>4.6600000000000003E-2</v>
      </c>
      <c r="E40" s="28">
        <v>9760964783.3199997</v>
      </c>
      <c r="F40" s="91">
        <v>4.4000000000000003E-3</v>
      </c>
      <c r="G40" s="28">
        <v>916959215.53999996</v>
      </c>
      <c r="H40" s="91">
        <v>1.1899999999999999E-2</v>
      </c>
      <c r="I40" s="28">
        <v>2485799900.9000001</v>
      </c>
      <c r="J40" s="49">
        <v>0.49</v>
      </c>
      <c r="K40" s="2"/>
      <c r="L40" s="2"/>
      <c r="M40" s="2"/>
      <c r="N40" s="2"/>
      <c r="O40" s="2"/>
    </row>
    <row r="41" spans="1:15">
      <c r="A41" s="78" t="str">
        <f>'1.'!A40</f>
        <v>TO</v>
      </c>
      <c r="B41" s="92">
        <v>0.39140000000000003</v>
      </c>
      <c r="C41" s="30">
        <v>4218761174.5500002</v>
      </c>
      <c r="D41" s="92">
        <v>4.3499999999999997E-2</v>
      </c>
      <c r="E41" s="30">
        <v>468684664.08999997</v>
      </c>
      <c r="F41" s="92">
        <v>2.6000000000000002E-2</v>
      </c>
      <c r="G41" s="30">
        <v>280276391.43000001</v>
      </c>
      <c r="H41" s="92">
        <v>1.3600000000000001E-2</v>
      </c>
      <c r="I41" s="30">
        <v>146937599.53999999</v>
      </c>
      <c r="J41" s="51">
        <v>0.49</v>
      </c>
      <c r="K41" s="2"/>
      <c r="L41" s="2"/>
      <c r="M41" s="2"/>
      <c r="N41" s="2"/>
      <c r="O41" s="2"/>
    </row>
    <row r="42" spans="1:15">
      <c r="A42" s="59"/>
      <c r="J42" s="50"/>
    </row>
    <row r="43" spans="1:15">
      <c r="C43" s="13"/>
    </row>
    <row r="45" spans="1:15">
      <c r="C45" s="1"/>
    </row>
  </sheetData>
  <mergeCells count="12">
    <mergeCell ref="B2:D2"/>
    <mergeCell ref="A12:A14"/>
    <mergeCell ref="B12:C12"/>
    <mergeCell ref="D12:E12"/>
    <mergeCell ref="A10:J10"/>
    <mergeCell ref="J12:J14"/>
    <mergeCell ref="H12:I12"/>
    <mergeCell ref="B13:C13"/>
    <mergeCell ref="D13:E13"/>
    <mergeCell ref="F13:G13"/>
    <mergeCell ref="H13:I13"/>
    <mergeCell ref="F12:G12"/>
  </mergeCells>
  <hyperlinks>
    <hyperlink ref="B2:C2" location="Índice!A1" display="Clique aqui para voltar ao índice" xr:uid="{95DFB716-12E3-4FAC-A657-4FA7B2BCEDD7}"/>
  </hyperlinks>
  <pageMargins left="0.19685039370078741" right="0.19685039370078741" top="0.19685039370078741" bottom="0.19685039370078741" header="0.31496062992125984" footer="0.31496062992125984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0"/>
  <sheetViews>
    <sheetView showGridLines="0" zoomScaleNormal="100" workbookViewId="0">
      <selection activeCell="F8" sqref="F8"/>
    </sheetView>
  </sheetViews>
  <sheetFormatPr defaultRowHeight="15"/>
  <cols>
    <col min="2" max="2" width="18" customWidth="1"/>
    <col min="3" max="4" width="15.28515625" customWidth="1"/>
    <col min="5" max="6" width="16.42578125" bestFit="1" customWidth="1"/>
    <col min="7" max="7" width="17.5703125" bestFit="1" customWidth="1"/>
    <col min="8" max="8" width="9.7109375" customWidth="1"/>
    <col min="9" max="9" width="11.140625" customWidth="1"/>
    <col min="10" max="11" width="10.7109375" customWidth="1"/>
  </cols>
  <sheetData>
    <row r="1" spans="1:17" ht="15.75" thickBot="1">
      <c r="A1" s="17"/>
      <c r="B1" s="18"/>
      <c r="C1" s="18"/>
      <c r="D1" s="18"/>
      <c r="E1" s="4"/>
    </row>
    <row r="2" spans="1:17" ht="15.75" thickBot="1">
      <c r="A2" s="17"/>
      <c r="B2" s="122" t="s">
        <v>86</v>
      </c>
      <c r="C2" s="123"/>
      <c r="D2" s="121"/>
      <c r="E2" s="4"/>
    </row>
    <row r="3" spans="1:17">
      <c r="A3" s="17"/>
      <c r="B3" s="18"/>
      <c r="C3" s="18"/>
      <c r="D3" s="18"/>
      <c r="E3" s="4"/>
    </row>
    <row r="4" spans="1:17" ht="17.25">
      <c r="A4" s="19" t="s">
        <v>87</v>
      </c>
      <c r="B4" s="20"/>
      <c r="C4" s="20"/>
      <c r="D4" s="20"/>
      <c r="E4" s="4"/>
    </row>
    <row r="5" spans="1:17" ht="17.25">
      <c r="A5" s="19" t="s">
        <v>103</v>
      </c>
      <c r="B5" s="20"/>
      <c r="C5" s="20"/>
      <c r="D5" s="20"/>
      <c r="E5" s="4"/>
    </row>
    <row r="6" spans="1:17" ht="17.25">
      <c r="A6" s="19" t="s">
        <v>88</v>
      </c>
      <c r="B6" s="20"/>
      <c r="C6" s="20"/>
      <c r="D6" s="20"/>
      <c r="E6" s="4"/>
    </row>
    <row r="7" spans="1:17" ht="17.25">
      <c r="A7" s="19" t="str">
        <f>'1.'!A7</f>
        <v>RGF 1º quadrimestre de 2022</v>
      </c>
      <c r="B7" s="20"/>
      <c r="C7" s="20"/>
      <c r="D7" s="20"/>
      <c r="E7" s="4"/>
    </row>
    <row r="8" spans="1:17" ht="17.25">
      <c r="A8" s="19" t="s">
        <v>90</v>
      </c>
      <c r="B8" s="20"/>
      <c r="C8" s="20"/>
      <c r="D8" s="20"/>
      <c r="E8" s="4"/>
    </row>
    <row r="9" spans="1:17" ht="17.25">
      <c r="A9" s="19" t="s">
        <v>89</v>
      </c>
      <c r="B9" s="20"/>
      <c r="C9" s="20"/>
      <c r="D9" s="20"/>
      <c r="E9" s="4"/>
    </row>
    <row r="10" spans="1:17" s="4" customFormat="1" ht="48" customHeight="1">
      <c r="A10" s="129" t="s">
        <v>134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58"/>
      <c r="N10" s="58"/>
      <c r="O10" s="58"/>
      <c r="P10" s="58"/>
      <c r="Q10" s="58"/>
    </row>
    <row r="12" spans="1:17" ht="76.5">
      <c r="A12" s="71" t="s">
        <v>12</v>
      </c>
      <c r="B12" s="71" t="s">
        <v>0</v>
      </c>
      <c r="C12" s="71" t="s">
        <v>4</v>
      </c>
      <c r="D12" s="98" t="str">
        <f>'1.'!G13</f>
        <v>Despesa com Pessoal não Executada Orçamentariamente</v>
      </c>
      <c r="E12" s="71" t="s">
        <v>5</v>
      </c>
      <c r="F12" s="71" t="s">
        <v>6</v>
      </c>
      <c r="G12" s="71" t="s">
        <v>66</v>
      </c>
      <c r="H12" s="71" t="s">
        <v>58</v>
      </c>
      <c r="I12" s="71" t="s">
        <v>59</v>
      </c>
      <c r="J12" s="71" t="s">
        <v>60</v>
      </c>
      <c r="K12" s="98" t="s">
        <v>156</v>
      </c>
      <c r="L12" s="71" t="s">
        <v>57</v>
      </c>
    </row>
    <row r="13" spans="1:17">
      <c r="A13" s="76" t="s">
        <v>13</v>
      </c>
      <c r="B13" s="40">
        <f>'1.'!B14</f>
        <v>4535379074.1799994</v>
      </c>
      <c r="C13" s="109">
        <f>'1.'!F14</f>
        <v>50646644.859999999</v>
      </c>
      <c r="D13" s="40">
        <f>'1.'!G14</f>
        <v>29113119.879999999</v>
      </c>
      <c r="E13" s="112">
        <f>'1.'!H14</f>
        <v>3247875089.6400003</v>
      </c>
      <c r="F13" s="40">
        <f>'1.'!I14</f>
        <v>1207744219.8</v>
      </c>
      <c r="G13" s="40">
        <f>'1.'!J14</f>
        <v>7109448697.0500002</v>
      </c>
      <c r="H13" s="27">
        <f>E13/B13</f>
        <v>0.71611987366838115</v>
      </c>
      <c r="I13" s="27">
        <f>F13/B13</f>
        <v>0.26629399660895187</v>
      </c>
      <c r="J13" s="115">
        <f>C13/B13</f>
        <v>1.1167014715116609E-2</v>
      </c>
      <c r="K13" s="41">
        <f>'1.'!P14</f>
        <v>6.419115007550648E-3</v>
      </c>
      <c r="L13" s="118">
        <v>1</v>
      </c>
    </row>
    <row r="14" spans="1:17">
      <c r="A14" s="77" t="s">
        <v>14</v>
      </c>
      <c r="B14" s="42">
        <f>'1.'!B15</f>
        <v>6742327358.1899996</v>
      </c>
      <c r="C14" s="110">
        <f>'1.'!F15</f>
        <v>229851338.24000001</v>
      </c>
      <c r="D14" s="42">
        <f>'1.'!G15</f>
        <v>0</v>
      </c>
      <c r="E14" s="113">
        <f>'1.'!H15</f>
        <v>3997483928.29</v>
      </c>
      <c r="F14" s="42">
        <f>'1.'!I15</f>
        <v>2514992091.6600003</v>
      </c>
      <c r="G14" s="42">
        <f>'1.'!J15</f>
        <v>13215677848.17</v>
      </c>
      <c r="H14" s="29">
        <f t="shared" ref="H14:H39" si="0">E14/B14</f>
        <v>0.59289377627655537</v>
      </c>
      <c r="I14" s="29">
        <f t="shared" ref="I14:I39" si="1">F14/B14</f>
        <v>0.37301542302080665</v>
      </c>
      <c r="J14" s="116">
        <f t="shared" ref="J14:J39" si="2">C14/B14</f>
        <v>3.409080070263814E-2</v>
      </c>
      <c r="K14" s="43">
        <f>'1.'!P15</f>
        <v>0</v>
      </c>
      <c r="L14" s="119">
        <v>1</v>
      </c>
    </row>
    <row r="15" spans="1:17">
      <c r="A15" s="77" t="s">
        <v>15</v>
      </c>
      <c r="B15" s="42">
        <f>'1.'!B16</f>
        <v>12108402809.200001</v>
      </c>
      <c r="C15" s="110">
        <f>'1.'!F16</f>
        <v>684202276.02999997</v>
      </c>
      <c r="D15" s="42">
        <f>'1.'!G16</f>
        <v>0</v>
      </c>
      <c r="E15" s="113">
        <f>'1.'!H16</f>
        <v>8688277717.6599998</v>
      </c>
      <c r="F15" s="42">
        <f>'1.'!I16</f>
        <v>2735922815.5099998</v>
      </c>
      <c r="G15" s="42">
        <f>'1.'!J16</f>
        <v>20107463849.560001</v>
      </c>
      <c r="H15" s="29">
        <f t="shared" si="0"/>
        <v>0.7175411864443938</v>
      </c>
      <c r="I15" s="29">
        <f t="shared" si="1"/>
        <v>0.22595241161214405</v>
      </c>
      <c r="J15" s="116">
        <f t="shared" si="2"/>
        <v>5.6506401943462028E-2</v>
      </c>
      <c r="K15" s="43">
        <f>'1.'!P16</f>
        <v>0</v>
      </c>
      <c r="L15" s="119">
        <v>1</v>
      </c>
    </row>
    <row r="16" spans="1:17">
      <c r="A16" s="77" t="s">
        <v>16</v>
      </c>
      <c r="B16" s="42">
        <f>'1.'!B17</f>
        <v>3677627807.77</v>
      </c>
      <c r="C16" s="110">
        <f>'1.'!F17</f>
        <v>0</v>
      </c>
      <c r="D16" s="42">
        <f>'1.'!G17</f>
        <v>0</v>
      </c>
      <c r="E16" s="113">
        <f>'1.'!H17</f>
        <v>3387043048.4899998</v>
      </c>
      <c r="F16" s="42">
        <f>'1.'!I17</f>
        <v>290584759.27999997</v>
      </c>
      <c r="G16" s="42">
        <f>'1.'!J17</f>
        <v>6959176964.21</v>
      </c>
      <c r="H16" s="29">
        <f t="shared" si="0"/>
        <v>0.920985816273724</v>
      </c>
      <c r="I16" s="29">
        <f t="shared" si="1"/>
        <v>7.9014183726275874E-2</v>
      </c>
      <c r="J16" s="116">
        <f t="shared" si="2"/>
        <v>0</v>
      </c>
      <c r="K16" s="43">
        <f>'1.'!P17</f>
        <v>0</v>
      </c>
      <c r="L16" s="119">
        <v>1</v>
      </c>
    </row>
    <row r="17" spans="1:19">
      <c r="A17" s="77" t="s">
        <v>17</v>
      </c>
      <c r="B17" s="42">
        <f>'1.'!B18</f>
        <v>26043963039.509998</v>
      </c>
      <c r="C17" s="110">
        <f>'1.'!F18</f>
        <v>322879282.76999998</v>
      </c>
      <c r="D17" s="42">
        <f>'1.'!G18</f>
        <v>0</v>
      </c>
      <c r="E17" s="113">
        <f>'1.'!H18</f>
        <v>16134047737.440001</v>
      </c>
      <c r="F17" s="42">
        <f>'1.'!I18</f>
        <v>9587036019.3000011</v>
      </c>
      <c r="G17" s="42">
        <f>'1.'!J18</f>
        <v>48400513040.339996</v>
      </c>
      <c r="H17" s="29">
        <f t="shared" si="0"/>
        <v>0.61949280579779054</v>
      </c>
      <c r="I17" s="29">
        <f t="shared" si="1"/>
        <v>0.36810972296174688</v>
      </c>
      <c r="J17" s="116">
        <f t="shared" si="2"/>
        <v>1.2397471240462749E-2</v>
      </c>
      <c r="K17" s="43">
        <f>'1.'!P18</f>
        <v>0</v>
      </c>
      <c r="L17" s="119">
        <v>1</v>
      </c>
    </row>
    <row r="18" spans="1:19">
      <c r="A18" s="77" t="s">
        <v>18</v>
      </c>
      <c r="B18" s="42">
        <f>'1.'!B19</f>
        <v>16418386222.620003</v>
      </c>
      <c r="C18" s="110">
        <f>'1.'!F19</f>
        <v>975980600.42999995</v>
      </c>
      <c r="D18" s="42">
        <f>'1.'!G19</f>
        <v>243119038.76000002</v>
      </c>
      <c r="E18" s="113">
        <f>'1.'!H19</f>
        <v>11343552568.610001</v>
      </c>
      <c r="F18" s="42">
        <f>'1.'!I19</f>
        <v>3855734014.8199997</v>
      </c>
      <c r="G18" s="42">
        <f>'1.'!J19</f>
        <v>26752128922.990002</v>
      </c>
      <c r="H18" s="29">
        <f t="shared" si="0"/>
        <v>0.69090545287463867</v>
      </c>
      <c r="I18" s="29">
        <f t="shared" si="1"/>
        <v>0.23484244812732344</v>
      </c>
      <c r="J18" s="116">
        <f t="shared" si="2"/>
        <v>5.944436847790608E-2</v>
      </c>
      <c r="K18" s="43">
        <f>'1.'!P19</f>
        <v>1.48077305201317E-2</v>
      </c>
      <c r="L18" s="119">
        <v>1</v>
      </c>
    </row>
    <row r="19" spans="1:19">
      <c r="A19" s="77" t="s">
        <v>19</v>
      </c>
      <c r="B19" s="42">
        <f>'1.'!B20</f>
        <v>16787289968.51</v>
      </c>
      <c r="C19" s="110">
        <f>'1.'!F20</f>
        <v>717534154.25999999</v>
      </c>
      <c r="D19" s="42">
        <f>'1.'!G20</f>
        <v>0</v>
      </c>
      <c r="E19" s="113">
        <f>'1.'!H20</f>
        <v>11666413841.07</v>
      </c>
      <c r="F19" s="42">
        <f>'1.'!I20</f>
        <v>4403341973.1800003</v>
      </c>
      <c r="G19" s="42">
        <f>'1.'!J20</f>
        <v>28768230544.139999</v>
      </c>
      <c r="H19" s="29">
        <f t="shared" si="0"/>
        <v>0.69495516327853613</v>
      </c>
      <c r="I19" s="29">
        <f t="shared" si="1"/>
        <v>0.26230213342593678</v>
      </c>
      <c r="J19" s="116">
        <f t="shared" si="2"/>
        <v>4.2742703295527013E-2</v>
      </c>
      <c r="K19" s="43">
        <f>'1.'!P20</f>
        <v>0</v>
      </c>
      <c r="L19" s="119">
        <v>1</v>
      </c>
    </row>
    <row r="20" spans="1:19">
      <c r="A20" s="77" t="s">
        <v>20</v>
      </c>
      <c r="B20" s="42">
        <f>'1.'!B21</f>
        <v>9860071458.2299995</v>
      </c>
      <c r="C20" s="110">
        <f>'1.'!F21</f>
        <v>659037690.64999998</v>
      </c>
      <c r="D20" s="42">
        <f>'1.'!G21</f>
        <v>0</v>
      </c>
      <c r="E20" s="113">
        <f>'1.'!H21</f>
        <v>5666442345.4700003</v>
      </c>
      <c r="F20" s="42">
        <f>'1.'!I21</f>
        <v>3534591422.1099997</v>
      </c>
      <c r="G20" s="42">
        <f>'1.'!J21</f>
        <v>20216235835.869999</v>
      </c>
      <c r="H20" s="29">
        <f t="shared" si="0"/>
        <v>0.57468572813844432</v>
      </c>
      <c r="I20" s="29">
        <f t="shared" si="1"/>
        <v>0.35847523388481617</v>
      </c>
      <c r="J20" s="116">
        <f t="shared" si="2"/>
        <v>6.6839037976739485E-2</v>
      </c>
      <c r="K20" s="43">
        <f>'1.'!P21</f>
        <v>0</v>
      </c>
      <c r="L20" s="119">
        <v>1</v>
      </c>
    </row>
    <row r="21" spans="1:19">
      <c r="A21" s="77" t="s">
        <v>21</v>
      </c>
      <c r="B21" s="42">
        <f>'1.'!B22</f>
        <v>19230331780.340004</v>
      </c>
      <c r="C21" s="110">
        <f>'1.'!F22</f>
        <v>70253173.379999995</v>
      </c>
      <c r="D21" s="42">
        <f>'1.'!G22</f>
        <v>0</v>
      </c>
      <c r="E21" s="113">
        <f>'1.'!H22</f>
        <v>11699609213.039999</v>
      </c>
      <c r="F21" s="42">
        <f>'1.'!I22</f>
        <v>7460469393.9200001</v>
      </c>
      <c r="G21" s="42">
        <f>'1.'!J22</f>
        <v>33364107921.580002</v>
      </c>
      <c r="H21" s="29">
        <f t="shared" si="0"/>
        <v>0.60839351846238099</v>
      </c>
      <c r="I21" s="29">
        <f t="shared" si="1"/>
        <v>0.38795323341988092</v>
      </c>
      <c r="J21" s="116">
        <f t="shared" si="2"/>
        <v>3.6532481177377731E-3</v>
      </c>
      <c r="K21" s="43">
        <f>'1.'!P22</f>
        <v>0</v>
      </c>
      <c r="L21" s="119">
        <v>1</v>
      </c>
    </row>
    <row r="22" spans="1:19">
      <c r="A22" s="77" t="s">
        <v>22</v>
      </c>
      <c r="B22" s="42">
        <f>'1.'!B23</f>
        <v>10667984897.09</v>
      </c>
      <c r="C22" s="110">
        <f>'1.'!F23</f>
        <v>2914</v>
      </c>
      <c r="D22" s="42">
        <f>'1.'!G23</f>
        <v>32095377.760000002</v>
      </c>
      <c r="E22" s="113">
        <f>'1.'!H23</f>
        <v>7523669041.3900003</v>
      </c>
      <c r="F22" s="42">
        <f>'1.'!I23</f>
        <v>3112217563.9400001</v>
      </c>
      <c r="G22" s="42">
        <f>'1.'!J23</f>
        <v>19428550014.279999</v>
      </c>
      <c r="H22" s="29">
        <f t="shared" si="0"/>
        <v>0.7052568141001303</v>
      </c>
      <c r="I22" s="29">
        <f t="shared" si="1"/>
        <v>0.29173434289253136</v>
      </c>
      <c r="J22" s="116">
        <f t="shared" si="2"/>
        <v>2.7315374253996905E-7</v>
      </c>
      <c r="K22" s="43">
        <f>'1.'!P23</f>
        <v>3.0085698535957752E-3</v>
      </c>
      <c r="L22" s="119">
        <v>1</v>
      </c>
    </row>
    <row r="23" spans="1:19">
      <c r="A23" s="77" t="s">
        <v>23</v>
      </c>
      <c r="B23" s="42">
        <f>'1.'!B24</f>
        <v>59076931225.610001</v>
      </c>
      <c r="C23" s="110">
        <f>'1.'!F24</f>
        <v>64644690.549999997</v>
      </c>
      <c r="D23" s="42">
        <f>'1.'!G24</f>
        <v>300596076.18000001</v>
      </c>
      <c r="E23" s="113">
        <f>'1.'!H24</f>
        <v>32374677115.810001</v>
      </c>
      <c r="F23" s="42">
        <f>'1.'!I24</f>
        <v>26337013343.069996</v>
      </c>
      <c r="G23" s="42">
        <f>'1.'!J24</f>
        <v>86390487455.570007</v>
      </c>
      <c r="H23" s="29">
        <f t="shared" si="0"/>
        <v>0.54800878184030477</v>
      </c>
      <c r="I23" s="29">
        <f t="shared" si="1"/>
        <v>0.44580875811729426</v>
      </c>
      <c r="J23" s="116">
        <f t="shared" si="2"/>
        <v>1.0942459130642243E-3</v>
      </c>
      <c r="K23" s="43">
        <f>'1.'!P24</f>
        <v>5.0882141293366783E-3</v>
      </c>
      <c r="L23" s="119">
        <v>1</v>
      </c>
    </row>
    <row r="24" spans="1:19">
      <c r="A24" s="77" t="s">
        <v>24</v>
      </c>
      <c r="B24" s="42">
        <f>'1.'!B25</f>
        <v>11604928948.67</v>
      </c>
      <c r="C24" s="110">
        <f>'1.'!F25</f>
        <v>0</v>
      </c>
      <c r="D24" s="42">
        <f>'1.'!G25</f>
        <v>0</v>
      </c>
      <c r="E24" s="113">
        <f>'1.'!H25</f>
        <v>7611936019.9899998</v>
      </c>
      <c r="F24" s="42">
        <f>'1.'!I25</f>
        <v>3992992928.6799998</v>
      </c>
      <c r="G24" s="42">
        <f>'1.'!J25</f>
        <v>16656387830.73</v>
      </c>
      <c r="H24" s="29">
        <f t="shared" si="0"/>
        <v>0.6559226733449649</v>
      </c>
      <c r="I24" s="29">
        <f t="shared" si="1"/>
        <v>0.34407732665503504</v>
      </c>
      <c r="J24" s="116">
        <f t="shared" si="2"/>
        <v>0</v>
      </c>
      <c r="K24" s="43">
        <f>'1.'!P25</f>
        <v>0</v>
      </c>
      <c r="L24" s="119">
        <v>1</v>
      </c>
    </row>
    <row r="25" spans="1:19">
      <c r="A25" s="77" t="s">
        <v>25</v>
      </c>
      <c r="B25" s="42">
        <f>'1.'!B26</f>
        <v>15136698388.83</v>
      </c>
      <c r="C25" s="110">
        <f>'1.'!F26</f>
        <v>4945.51</v>
      </c>
      <c r="D25" s="42">
        <f>'1.'!G26</f>
        <v>0</v>
      </c>
      <c r="E25" s="113">
        <f>'1.'!H26</f>
        <v>10347171884.1</v>
      </c>
      <c r="F25" s="42">
        <f>'1.'!I26</f>
        <v>4789521559.2200003</v>
      </c>
      <c r="G25" s="42">
        <f>'1.'!J26</f>
        <v>26601005757.560001</v>
      </c>
      <c r="H25" s="29">
        <f t="shared" si="0"/>
        <v>0.68358182334766016</v>
      </c>
      <c r="I25" s="29">
        <f t="shared" si="1"/>
        <v>0.31641784992917527</v>
      </c>
      <c r="J25" s="116">
        <f t="shared" si="2"/>
        <v>3.2672316465323101E-7</v>
      </c>
      <c r="K25" s="43">
        <f>'1.'!P26</f>
        <v>0</v>
      </c>
      <c r="L25" s="119">
        <v>1</v>
      </c>
    </row>
    <row r="26" spans="1:19">
      <c r="A26" s="77" t="s">
        <v>26</v>
      </c>
      <c r="B26" s="42">
        <f>'1.'!B27</f>
        <v>16818432559.199999</v>
      </c>
      <c r="C26" s="110">
        <f>'1.'!F27</f>
        <v>4718.3999999999996</v>
      </c>
      <c r="D26" s="42">
        <f>'1.'!G27</f>
        <v>0</v>
      </c>
      <c r="E26" s="113">
        <f>'1.'!H27</f>
        <v>11962578752.149998</v>
      </c>
      <c r="F26" s="42">
        <f>'1.'!I27</f>
        <v>4855849088.6499996</v>
      </c>
      <c r="G26" s="42">
        <f>'1.'!J27</f>
        <v>29778296870.52</v>
      </c>
      <c r="H26" s="29">
        <f t="shared" si="0"/>
        <v>0.71127786195546761</v>
      </c>
      <c r="I26" s="29">
        <f t="shared" si="1"/>
        <v>0.28872185749520152</v>
      </c>
      <c r="J26" s="116">
        <f t="shared" si="2"/>
        <v>2.8054933082446774E-7</v>
      </c>
      <c r="K26" s="43">
        <f>'1.'!P27</f>
        <v>0</v>
      </c>
      <c r="L26" s="119">
        <v>1</v>
      </c>
    </row>
    <row r="27" spans="1:19">
      <c r="A27" s="77" t="s">
        <v>27</v>
      </c>
      <c r="B27" s="42">
        <f>'1.'!B28</f>
        <v>8810387371.8400002</v>
      </c>
      <c r="C27" s="110">
        <f>'1.'!F28</f>
        <v>0</v>
      </c>
      <c r="D27" s="42">
        <f>'1.'!G28</f>
        <v>0</v>
      </c>
      <c r="E27" s="113">
        <f>'1.'!H28</f>
        <v>6173664587.1000004</v>
      </c>
      <c r="F27" s="42">
        <f>'1.'!I28</f>
        <v>2636722784.7400002</v>
      </c>
      <c r="G27" s="42">
        <f>'1.'!J28</f>
        <v>14084129376.299999</v>
      </c>
      <c r="H27" s="29">
        <f t="shared" si="0"/>
        <v>0.70072566920637736</v>
      </c>
      <c r="I27" s="29">
        <f t="shared" si="1"/>
        <v>0.2992743307936227</v>
      </c>
      <c r="J27" s="116">
        <f t="shared" si="2"/>
        <v>0</v>
      </c>
      <c r="K27" s="43">
        <f>'1.'!P28</f>
        <v>0</v>
      </c>
      <c r="L27" s="119">
        <v>1</v>
      </c>
    </row>
    <row r="28" spans="1:19">
      <c r="A28" s="77" t="s">
        <v>28</v>
      </c>
      <c r="B28" s="42">
        <f>'1.'!B29</f>
        <v>19156512645.060001</v>
      </c>
      <c r="C28" s="110">
        <f>'1.'!F29</f>
        <v>0</v>
      </c>
      <c r="D28" s="42">
        <f>'1.'!G29</f>
        <v>0</v>
      </c>
      <c r="E28" s="113">
        <f>'1.'!H29</f>
        <v>12223112920.880001</v>
      </c>
      <c r="F28" s="42">
        <f>'1.'!I29</f>
        <v>6933399724.1800003</v>
      </c>
      <c r="G28" s="42">
        <f>'1.'!J29</f>
        <v>32998110471.799999</v>
      </c>
      <c r="H28" s="29">
        <f t="shared" si="0"/>
        <v>0.63806566191639502</v>
      </c>
      <c r="I28" s="29">
        <f t="shared" si="1"/>
        <v>0.36193433808360498</v>
      </c>
      <c r="J28" s="116">
        <f t="shared" si="2"/>
        <v>0</v>
      </c>
      <c r="K28" s="43">
        <f>'1.'!P29</f>
        <v>0</v>
      </c>
      <c r="L28" s="119">
        <v>1</v>
      </c>
    </row>
    <row r="29" spans="1:19">
      <c r="A29" s="77" t="s">
        <v>29</v>
      </c>
      <c r="B29" s="42">
        <f>'1.'!B30</f>
        <v>7889593390.9099998</v>
      </c>
      <c r="C29" s="110">
        <f>'1.'!F30</f>
        <v>193131305.41</v>
      </c>
      <c r="D29" s="42">
        <f>'1.'!G30</f>
        <v>3896106.24</v>
      </c>
      <c r="E29" s="113">
        <f>'1.'!H30</f>
        <v>5327271873.2199993</v>
      </c>
      <c r="F29" s="42">
        <f>'1.'!I30</f>
        <v>2365294106.04</v>
      </c>
      <c r="G29" s="42">
        <f>'1.'!J30</f>
        <v>12307118460.66</v>
      </c>
      <c r="H29" s="29">
        <f t="shared" si="0"/>
        <v>0.67522768402207134</v>
      </c>
      <c r="I29" s="29">
        <f t="shared" si="1"/>
        <v>0.2997992404482055</v>
      </c>
      <c r="J29" s="116">
        <f t="shared" si="2"/>
        <v>2.4479247008155878E-2</v>
      </c>
      <c r="K29" s="43">
        <f>'1.'!P30</f>
        <v>4.9382852156727134E-4</v>
      </c>
      <c r="L29" s="119">
        <v>1</v>
      </c>
    </row>
    <row r="30" spans="1:19">
      <c r="A30" s="77" t="s">
        <v>80</v>
      </c>
      <c r="B30" s="42">
        <f>'1.'!B31</f>
        <v>30178550246.200001</v>
      </c>
      <c r="C30" s="110">
        <f>'1.'!F31</f>
        <v>261866569.55000001</v>
      </c>
      <c r="D30" s="42">
        <f>'1.'!G31</f>
        <v>0</v>
      </c>
      <c r="E30" s="113">
        <f>'1.'!H31</f>
        <v>18493736393.780003</v>
      </c>
      <c r="F30" s="42">
        <f>'1.'!I31</f>
        <v>11422947282.869999</v>
      </c>
      <c r="G30" s="42">
        <f>'1.'!J31</f>
        <v>51814807272.449997</v>
      </c>
      <c r="H30" s="29">
        <f t="shared" si="0"/>
        <v>0.61281063016301396</v>
      </c>
      <c r="I30" s="29">
        <f t="shared" si="1"/>
        <v>0.37851212830571096</v>
      </c>
      <c r="J30" s="116">
        <f t="shared" si="2"/>
        <v>8.677241531275132E-3</v>
      </c>
      <c r="K30" s="43">
        <f>'1.'!P31</f>
        <v>0</v>
      </c>
      <c r="L30" s="119">
        <v>1</v>
      </c>
    </row>
    <row r="31" spans="1:19">
      <c r="A31" s="77" t="s">
        <v>30</v>
      </c>
      <c r="B31" s="42">
        <f>'1.'!B32</f>
        <v>49596556756.440002</v>
      </c>
      <c r="C31" s="110">
        <f>'1.'!F32</f>
        <v>1618342828.6500001</v>
      </c>
      <c r="D31" s="42">
        <f>'1.'!G32</f>
        <v>0</v>
      </c>
      <c r="E31" s="113">
        <f>'1.'!H32</f>
        <v>26152617305.860001</v>
      </c>
      <c r="F31" s="42">
        <f>'1.'!I32</f>
        <v>21825596621.93</v>
      </c>
      <c r="G31" s="42">
        <f>'1.'!J32</f>
        <v>91067422328.559998</v>
      </c>
      <c r="H31" s="29">
        <f t="shared" si="0"/>
        <v>0.52730711598167834</v>
      </c>
      <c r="I31" s="29">
        <f t="shared" si="1"/>
        <v>0.44006273921618549</v>
      </c>
      <c r="J31" s="116">
        <f t="shared" si="2"/>
        <v>3.2630144802136128E-2</v>
      </c>
      <c r="K31" s="43">
        <f>'1.'!P32</f>
        <v>0</v>
      </c>
      <c r="L31" s="119">
        <v>1</v>
      </c>
    </row>
    <row r="32" spans="1:19">
      <c r="A32" s="77" t="s">
        <v>81</v>
      </c>
      <c r="B32" s="42">
        <f>'1.'!B33</f>
        <v>11683452698.559998</v>
      </c>
      <c r="C32" s="110">
        <f>'1.'!F33</f>
        <v>120475545.72</v>
      </c>
      <c r="D32" s="42">
        <f>'1.'!G33</f>
        <v>0</v>
      </c>
      <c r="E32" s="113">
        <f>'1.'!H33</f>
        <v>7138959825.710001</v>
      </c>
      <c r="F32" s="42">
        <f>'1.'!I33</f>
        <v>4424017327.1300001</v>
      </c>
      <c r="G32" s="42">
        <f>'1.'!J33</f>
        <v>12897175862.74</v>
      </c>
      <c r="H32" s="29">
        <f t="shared" si="0"/>
        <v>0.61103168814043196</v>
      </c>
      <c r="I32" s="29">
        <f t="shared" si="1"/>
        <v>0.3786566729264258</v>
      </c>
      <c r="J32" s="116">
        <f t="shared" si="2"/>
        <v>1.0311638933142494E-2</v>
      </c>
      <c r="K32" s="43">
        <f>'1.'!P33</f>
        <v>0</v>
      </c>
      <c r="L32" s="119">
        <v>1</v>
      </c>
      <c r="S32" t="s">
        <v>61</v>
      </c>
    </row>
    <row r="33" spans="1:12">
      <c r="A33" s="77" t="s">
        <v>31</v>
      </c>
      <c r="B33" s="42">
        <f>'1.'!B34</f>
        <v>5830394819.5100002</v>
      </c>
      <c r="C33" s="110">
        <f>'1.'!F34</f>
        <v>41635643.009999998</v>
      </c>
      <c r="D33" s="42">
        <f>'1.'!G34</f>
        <v>10217951.449999999</v>
      </c>
      <c r="E33" s="113">
        <f>'1.'!H34</f>
        <v>4753073600.5299997</v>
      </c>
      <c r="F33" s="42">
        <f>'1.'!I34</f>
        <v>1025467624.52</v>
      </c>
      <c r="G33" s="42">
        <f>'1.'!J34</f>
        <v>10861440918.24</v>
      </c>
      <c r="H33" s="29">
        <f t="shared" si="0"/>
        <v>0.81522328207088024</v>
      </c>
      <c r="I33" s="29">
        <f t="shared" si="1"/>
        <v>0.17588305016471983</v>
      </c>
      <c r="J33" s="116">
        <f t="shared" si="2"/>
        <v>7.1411361149465264E-3</v>
      </c>
      <c r="K33" s="43">
        <f>'1.'!P34</f>
        <v>1.752531649453328E-3</v>
      </c>
      <c r="L33" s="119">
        <v>1</v>
      </c>
    </row>
    <row r="34" spans="1:12">
      <c r="A34" s="77" t="s">
        <v>82</v>
      </c>
      <c r="B34" s="42">
        <f>'1.'!B35</f>
        <v>3113489896.8499999</v>
      </c>
      <c r="C34" s="110">
        <f>'1.'!F35</f>
        <v>662357.04</v>
      </c>
      <c r="D34" s="42">
        <f>'1.'!G35</f>
        <v>0</v>
      </c>
      <c r="E34" s="113">
        <f>'1.'!H35</f>
        <v>2983265727.27</v>
      </c>
      <c r="F34" s="42">
        <f>'1.'!I35</f>
        <v>129561812.53999999</v>
      </c>
      <c r="G34" s="42">
        <f>'1.'!J35</f>
        <v>5718594345.5100002</v>
      </c>
      <c r="H34" s="29">
        <f t="shared" si="0"/>
        <v>0.95817421161001637</v>
      </c>
      <c r="I34" s="29">
        <f t="shared" si="1"/>
        <v>4.1613050574238607E-2</v>
      </c>
      <c r="J34" s="116">
        <f t="shared" si="2"/>
        <v>2.1273781574500183E-4</v>
      </c>
      <c r="K34" s="43">
        <f>'1.'!P35</f>
        <v>0</v>
      </c>
      <c r="L34" s="119">
        <v>1</v>
      </c>
    </row>
    <row r="35" spans="1:12">
      <c r="A35" s="77" t="s">
        <v>32</v>
      </c>
      <c r="B35" s="42">
        <f>'1.'!B36</f>
        <v>36407943540.449997</v>
      </c>
      <c r="C35" s="110">
        <f>'1.'!F36</f>
        <v>185022452.84</v>
      </c>
      <c r="D35" s="42">
        <f>'1.'!G36</f>
        <v>0</v>
      </c>
      <c r="E35" s="113">
        <f>'1.'!H36</f>
        <v>18709831340.290001</v>
      </c>
      <c r="F35" s="42">
        <f>'1.'!I36</f>
        <v>17513089747.32</v>
      </c>
      <c r="G35" s="42">
        <f>'1.'!J36</f>
        <v>54106542877.980003</v>
      </c>
      <c r="H35" s="29">
        <f t="shared" si="0"/>
        <v>0.51389420881470504</v>
      </c>
      <c r="I35" s="29">
        <f t="shared" si="1"/>
        <v>0.48102386579078782</v>
      </c>
      <c r="J35" s="116">
        <f t="shared" si="2"/>
        <v>5.0819253945072768E-3</v>
      </c>
      <c r="K35" s="43">
        <f>'1.'!P36</f>
        <v>0</v>
      </c>
      <c r="L35" s="119">
        <v>1</v>
      </c>
    </row>
    <row r="36" spans="1:12">
      <c r="A36" s="77" t="s">
        <v>33</v>
      </c>
      <c r="B36" s="42">
        <f>'1.'!B37</f>
        <v>20454584934.049999</v>
      </c>
      <c r="C36" s="110">
        <f>'1.'!F37</f>
        <v>110046996.20999999</v>
      </c>
      <c r="D36" s="42">
        <f>'1.'!G37</f>
        <v>0</v>
      </c>
      <c r="E36" s="113">
        <f>'1.'!H37</f>
        <v>12606521911.01</v>
      </c>
      <c r="F36" s="42">
        <f>'1.'!I37</f>
        <v>7738016026.8300009</v>
      </c>
      <c r="G36" s="42">
        <f>'1.'!J37</f>
        <v>34230216285.09</v>
      </c>
      <c r="H36" s="29">
        <f t="shared" si="0"/>
        <v>0.61631765942238137</v>
      </c>
      <c r="I36" s="29">
        <f t="shared" si="1"/>
        <v>0.37830227559146451</v>
      </c>
      <c r="J36" s="116">
        <f t="shared" si="2"/>
        <v>5.3800649861542186E-3</v>
      </c>
      <c r="K36" s="43">
        <f>'1.'!P37</f>
        <v>0</v>
      </c>
      <c r="L36" s="119">
        <v>1</v>
      </c>
    </row>
    <row r="37" spans="1:12">
      <c r="A37" s="77" t="s">
        <v>34</v>
      </c>
      <c r="B37" s="42">
        <f>'1.'!B38</f>
        <v>6702031705.4800005</v>
      </c>
      <c r="C37" s="110">
        <f>'1.'!F38</f>
        <v>0</v>
      </c>
      <c r="D37" s="42">
        <f>'1.'!G38</f>
        <v>0</v>
      </c>
      <c r="E37" s="113">
        <f>'1.'!H38</f>
        <v>4245355741.9399996</v>
      </c>
      <c r="F37" s="42">
        <f>'1.'!I38</f>
        <v>2456675963.54</v>
      </c>
      <c r="G37" s="42">
        <f>'1.'!J38</f>
        <v>10213511224.450001</v>
      </c>
      <c r="H37" s="29">
        <f t="shared" si="0"/>
        <v>0.63344310031668916</v>
      </c>
      <c r="I37" s="29">
        <f t="shared" si="1"/>
        <v>0.36655689968331068</v>
      </c>
      <c r="J37" s="116">
        <f t="shared" si="2"/>
        <v>0</v>
      </c>
      <c r="K37" s="43">
        <f>'1.'!P38</f>
        <v>0</v>
      </c>
      <c r="L37" s="119">
        <v>1</v>
      </c>
    </row>
    <row r="38" spans="1:12">
      <c r="A38" s="77" t="s">
        <v>35</v>
      </c>
      <c r="B38" s="42">
        <f>'1.'!B39</f>
        <v>128170491257.49001</v>
      </c>
      <c r="C38" s="110">
        <f>'1.'!F39</f>
        <v>3592632352.04</v>
      </c>
      <c r="D38" s="42">
        <f>'1.'!G39</f>
        <v>0</v>
      </c>
      <c r="E38" s="113">
        <f>'1.'!H39</f>
        <v>67606748680.93</v>
      </c>
      <c r="F38" s="42">
        <f>'1.'!I39</f>
        <v>56971110224.520004</v>
      </c>
      <c r="G38" s="42">
        <f>'1.'!J39</f>
        <v>209637257262.98001</v>
      </c>
      <c r="H38" s="29">
        <f t="shared" si="0"/>
        <v>0.52747514671774509</v>
      </c>
      <c r="I38" s="29">
        <f t="shared" si="1"/>
        <v>0.44449474809351436</v>
      </c>
      <c r="J38" s="116">
        <f t="shared" si="2"/>
        <v>2.8030105188740582E-2</v>
      </c>
      <c r="K38" s="43">
        <f>'1.'!P39</f>
        <v>0</v>
      </c>
      <c r="L38" s="119">
        <v>1</v>
      </c>
    </row>
    <row r="39" spans="1:12">
      <c r="A39" s="78" t="s">
        <v>83</v>
      </c>
      <c r="B39" s="44">
        <f>'1.'!B40</f>
        <v>7126079892.2300005</v>
      </c>
      <c r="C39" s="111">
        <f>'1.'!F40</f>
        <v>0</v>
      </c>
      <c r="D39" s="44">
        <f>'1.'!G40</f>
        <v>22471311.289999999</v>
      </c>
      <c r="E39" s="114">
        <f>'1.'!H40</f>
        <v>5483322095.3900003</v>
      </c>
      <c r="F39" s="44">
        <f>'1.'!I40</f>
        <v>1620286485.5499997</v>
      </c>
      <c r="G39" s="44">
        <f>'1.'!J40</f>
        <v>10778433814.719999</v>
      </c>
      <c r="H39" s="31">
        <f t="shared" si="0"/>
        <v>0.76947244183562979</v>
      </c>
      <c r="I39" s="31">
        <f t="shared" si="1"/>
        <v>0.22737416785302911</v>
      </c>
      <c r="J39" s="117">
        <f t="shared" si="2"/>
        <v>0</v>
      </c>
      <c r="K39" s="45">
        <f>'1.'!P40</f>
        <v>3.1533903113409997E-3</v>
      </c>
      <c r="L39" s="120">
        <v>1</v>
      </c>
    </row>
    <row r="40" spans="1:12">
      <c r="A40" s="59"/>
    </row>
  </sheetData>
  <mergeCells count="2">
    <mergeCell ref="B2:C2"/>
    <mergeCell ref="A10:L10"/>
  </mergeCells>
  <hyperlinks>
    <hyperlink ref="B2:C2" location="Índice!A1" display="Clique aqui para voltar ao índice" xr:uid="{1D6809C5-4F98-43EB-879A-432968E15E3D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showGridLines="0" zoomScaleNormal="100" workbookViewId="0"/>
  </sheetViews>
  <sheetFormatPr defaultRowHeight="15"/>
  <cols>
    <col min="1" max="1" width="8.140625" customWidth="1"/>
    <col min="2" max="3" width="16.85546875" customWidth="1"/>
    <col min="4" max="4" width="16.28515625" customWidth="1"/>
  </cols>
  <sheetData>
    <row r="1" spans="1:15" ht="15.75" thickBot="1">
      <c r="A1" s="17"/>
      <c r="B1" s="18"/>
      <c r="C1" s="18"/>
      <c r="D1" s="4"/>
    </row>
    <row r="2" spans="1:15" ht="15.75" thickBot="1">
      <c r="A2" s="17"/>
      <c r="B2" s="122" t="s">
        <v>86</v>
      </c>
      <c r="C2" s="123"/>
      <c r="D2" s="4"/>
    </row>
    <row r="3" spans="1:15">
      <c r="A3" s="17"/>
      <c r="B3" s="18"/>
      <c r="C3" s="18"/>
      <c r="D3" s="4"/>
    </row>
    <row r="4" spans="1:15" ht="17.25">
      <c r="A4" s="19" t="s">
        <v>87</v>
      </c>
      <c r="B4" s="20"/>
      <c r="C4" s="20"/>
      <c r="D4" s="4"/>
    </row>
    <row r="5" spans="1:15" ht="17.25">
      <c r="A5" s="19" t="s">
        <v>104</v>
      </c>
      <c r="B5" s="20"/>
      <c r="C5" s="20"/>
      <c r="D5" s="4"/>
    </row>
    <row r="6" spans="1:15" ht="17.25">
      <c r="A6" s="19" t="s">
        <v>88</v>
      </c>
      <c r="B6" s="20"/>
      <c r="C6" s="20"/>
      <c r="D6" s="4"/>
    </row>
    <row r="7" spans="1:15" ht="17.25">
      <c r="A7" s="19" t="str">
        <f>'1.'!A7</f>
        <v>RGF 1º quadrimestre de 2022</v>
      </c>
      <c r="B7" s="20"/>
      <c r="C7" s="20"/>
      <c r="D7" s="4"/>
    </row>
    <row r="8" spans="1:15" ht="17.25">
      <c r="A8" s="19" t="s">
        <v>90</v>
      </c>
      <c r="B8" s="20"/>
      <c r="C8" s="20"/>
      <c r="D8" s="4"/>
    </row>
    <row r="9" spans="1:15" ht="17.25">
      <c r="A9" s="19" t="s">
        <v>89</v>
      </c>
      <c r="B9" s="20"/>
      <c r="C9" s="20"/>
      <c r="D9" s="4"/>
    </row>
    <row r="10" spans="1:15" s="4" customFormat="1" ht="48" customHeight="1">
      <c r="A10" s="129" t="s">
        <v>134</v>
      </c>
      <c r="B10" s="129"/>
      <c r="C10" s="129"/>
      <c r="D10" s="129"/>
      <c r="E10" s="129"/>
      <c r="F10" s="129"/>
      <c r="G10" s="129"/>
      <c r="H10" s="129"/>
      <c r="I10" s="129"/>
      <c r="J10" s="129"/>
      <c r="K10" s="58"/>
      <c r="L10" s="58"/>
      <c r="M10" s="58"/>
      <c r="N10" s="58"/>
      <c r="O10" s="58"/>
    </row>
    <row r="12" spans="1:15" ht="76.5">
      <c r="A12" s="71" t="s">
        <v>12</v>
      </c>
      <c r="B12" s="71" t="s">
        <v>3</v>
      </c>
      <c r="C12" s="71" t="s">
        <v>6</v>
      </c>
      <c r="D12" s="71" t="s">
        <v>78</v>
      </c>
    </row>
    <row r="13" spans="1:15">
      <c r="A13" s="76" t="s">
        <v>13</v>
      </c>
      <c r="B13" s="26">
        <f>'1.'!E14</f>
        <v>461865546.80000001</v>
      </c>
      <c r="C13" s="26">
        <f>'1.'!I14</f>
        <v>1207744219.8</v>
      </c>
      <c r="D13" s="68">
        <f>B13/C13</f>
        <v>0.3824200018746387</v>
      </c>
    </row>
    <row r="14" spans="1:15">
      <c r="A14" s="77" t="s">
        <v>14</v>
      </c>
      <c r="B14" s="28">
        <f>'1.'!E15</f>
        <v>874278629.13999999</v>
      </c>
      <c r="C14" s="28">
        <f>'1.'!I15</f>
        <v>2514992091.6600003</v>
      </c>
      <c r="D14" s="63">
        <f t="shared" ref="D14:D39" si="0">B14/C14</f>
        <v>0.34762679057290369</v>
      </c>
    </row>
    <row r="15" spans="1:15">
      <c r="A15" s="77" t="s">
        <v>15</v>
      </c>
      <c r="B15" s="28">
        <f>'1.'!E16</f>
        <v>953776013.8499999</v>
      </c>
      <c r="C15" s="28">
        <f>'1.'!I16</f>
        <v>2735922815.5099998</v>
      </c>
      <c r="D15" s="63">
        <f t="shared" si="0"/>
        <v>0.34861217883890039</v>
      </c>
    </row>
    <row r="16" spans="1:15">
      <c r="A16" s="77" t="s">
        <v>16</v>
      </c>
      <c r="B16" s="28">
        <f>'1.'!E17</f>
        <v>274517621.88999999</v>
      </c>
      <c r="C16" s="28">
        <f>'1.'!I17</f>
        <v>290584759.27999997</v>
      </c>
      <c r="D16" s="63">
        <f t="shared" si="0"/>
        <v>0.94470757024624918</v>
      </c>
    </row>
    <row r="17" spans="1:4">
      <c r="A17" s="77" t="s">
        <v>17</v>
      </c>
      <c r="B17" s="28">
        <f>'1.'!E18</f>
        <v>4304851985.04</v>
      </c>
      <c r="C17" s="28">
        <f>'1.'!I18</f>
        <v>9587036019.3000011</v>
      </c>
      <c r="D17" s="63">
        <f t="shared" si="0"/>
        <v>0.44902845638357364</v>
      </c>
    </row>
    <row r="18" spans="1:4">
      <c r="A18" s="77" t="s">
        <v>18</v>
      </c>
      <c r="B18" s="28">
        <f>'1.'!E19</f>
        <v>2667698286.3000002</v>
      </c>
      <c r="C18" s="28">
        <f>'1.'!I19</f>
        <v>3855734014.8199997</v>
      </c>
      <c r="D18" s="63">
        <f t="shared" si="0"/>
        <v>0.69187819389158212</v>
      </c>
    </row>
    <row r="19" spans="1:4">
      <c r="A19" s="77" t="s">
        <v>19</v>
      </c>
      <c r="B19" s="28">
        <f>'1.'!E20</f>
        <v>4136040087.0099998</v>
      </c>
      <c r="C19" s="28">
        <f>'1.'!I20</f>
        <v>4403341973.1800003</v>
      </c>
      <c r="D19" s="63">
        <f t="shared" si="0"/>
        <v>0.9392956786463349</v>
      </c>
    </row>
    <row r="20" spans="1:4">
      <c r="A20" s="77" t="s">
        <v>20</v>
      </c>
      <c r="B20" s="28">
        <f>'1.'!E21</f>
        <v>4253274.4099999927</v>
      </c>
      <c r="C20" s="28">
        <f>'1.'!I21</f>
        <v>3534591422.1099997</v>
      </c>
      <c r="D20" s="63">
        <f t="shared" si="0"/>
        <v>1.203328447920289E-3</v>
      </c>
    </row>
    <row r="21" spans="1:4">
      <c r="A21" s="77" t="s">
        <v>21</v>
      </c>
      <c r="B21" s="28">
        <f>'1.'!E22</f>
        <v>2782449936.1500001</v>
      </c>
      <c r="C21" s="28">
        <f>'1.'!I22</f>
        <v>7460469393.9200001</v>
      </c>
      <c r="D21" s="63">
        <f t="shared" si="0"/>
        <v>0.37295909804517008</v>
      </c>
    </row>
    <row r="22" spans="1:4">
      <c r="A22" s="77" t="s">
        <v>22</v>
      </c>
      <c r="B22" s="28">
        <f>'1.'!E23</f>
        <v>1659460917.52</v>
      </c>
      <c r="C22" s="28">
        <f>'1.'!I23</f>
        <v>3112217563.9400001</v>
      </c>
      <c r="D22" s="63">
        <f t="shared" si="0"/>
        <v>0.53320851882191633</v>
      </c>
    </row>
    <row r="23" spans="1:4">
      <c r="A23" s="77" t="s">
        <v>23</v>
      </c>
      <c r="B23" s="28">
        <f>'1.'!E24</f>
        <v>8483013632.3500023</v>
      </c>
      <c r="C23" s="28">
        <f>'1.'!I24</f>
        <v>26337013343.069996</v>
      </c>
      <c r="D23" s="63">
        <f t="shared" si="0"/>
        <v>0.32209474634989771</v>
      </c>
    </row>
    <row r="24" spans="1:4">
      <c r="A24" s="77" t="s">
        <v>24</v>
      </c>
      <c r="B24" s="28">
        <f>'1.'!E25</f>
        <v>3367189694.8299999</v>
      </c>
      <c r="C24" s="28">
        <f>'1.'!I25</f>
        <v>3992992928.6799998</v>
      </c>
      <c r="D24" s="63">
        <f t="shared" si="0"/>
        <v>0.84327464510264549</v>
      </c>
    </row>
    <row r="25" spans="1:4">
      <c r="A25" s="77" t="s">
        <v>25</v>
      </c>
      <c r="B25" s="28">
        <f>'1.'!E26</f>
        <v>3304539131.9299998</v>
      </c>
      <c r="C25" s="28">
        <f>'1.'!I26</f>
        <v>4789521559.2200003</v>
      </c>
      <c r="D25" s="63">
        <f t="shared" si="0"/>
        <v>0.689951823177128</v>
      </c>
    </row>
    <row r="26" spans="1:4">
      <c r="A26" s="77" t="s">
        <v>26</v>
      </c>
      <c r="B26" s="28">
        <f>'1.'!E27</f>
        <v>2607163022.6000004</v>
      </c>
      <c r="C26" s="28">
        <f>'1.'!I27</f>
        <v>4855849088.6499996</v>
      </c>
      <c r="D26" s="63">
        <f t="shared" si="0"/>
        <v>0.53691187164237664</v>
      </c>
    </row>
    <row r="27" spans="1:4">
      <c r="A27" s="77" t="s">
        <v>27</v>
      </c>
      <c r="B27" s="28">
        <f>'1.'!E28</f>
        <v>1053474832.26</v>
      </c>
      <c r="C27" s="28">
        <f>'1.'!I28</f>
        <v>2636722784.7400002</v>
      </c>
      <c r="D27" s="63">
        <f t="shared" si="0"/>
        <v>0.39953947315090244</v>
      </c>
    </row>
    <row r="28" spans="1:4">
      <c r="A28" s="77" t="s">
        <v>28</v>
      </c>
      <c r="B28" s="28">
        <f>'1.'!E29</f>
        <v>2932921696.5799999</v>
      </c>
      <c r="C28" s="28">
        <f>'1.'!I29</f>
        <v>6933399724.1800003</v>
      </c>
      <c r="D28" s="63">
        <f t="shared" si="0"/>
        <v>0.42301350178203823</v>
      </c>
    </row>
    <row r="29" spans="1:4">
      <c r="A29" s="77" t="s">
        <v>29</v>
      </c>
      <c r="B29" s="28">
        <f>'1.'!E30</f>
        <v>2258465619.8099999</v>
      </c>
      <c r="C29" s="28">
        <f>'1.'!I30</f>
        <v>2365294106.04</v>
      </c>
      <c r="D29" s="63">
        <f t="shared" si="0"/>
        <v>0.95483500933046617</v>
      </c>
    </row>
    <row r="30" spans="1:4">
      <c r="A30" s="77" t="s">
        <v>80</v>
      </c>
      <c r="B30" s="28">
        <f>'1.'!E31</f>
        <v>5628197208.46</v>
      </c>
      <c r="C30" s="28">
        <f>'1.'!I31</f>
        <v>11422947282.869999</v>
      </c>
      <c r="D30" s="63">
        <f t="shared" si="0"/>
        <v>0.49270972447715994</v>
      </c>
    </row>
    <row r="31" spans="1:4">
      <c r="A31" s="77" t="s">
        <v>30</v>
      </c>
      <c r="B31" s="28">
        <f>'1.'!E32</f>
        <v>6698429649.1100006</v>
      </c>
      <c r="C31" s="28">
        <f>'1.'!I32</f>
        <v>21825596621.93</v>
      </c>
      <c r="D31" s="63">
        <f t="shared" si="0"/>
        <v>0.30690705803567947</v>
      </c>
    </row>
    <row r="32" spans="1:4">
      <c r="A32" s="77" t="s">
        <v>81</v>
      </c>
      <c r="B32" s="28">
        <f>'1.'!E33</f>
        <v>3080841630.3399997</v>
      </c>
      <c r="C32" s="28">
        <f>'1.'!I33</f>
        <v>4424017327.1300001</v>
      </c>
      <c r="D32" s="63">
        <f t="shared" si="0"/>
        <v>0.69639004608931743</v>
      </c>
    </row>
    <row r="33" spans="1:4">
      <c r="A33" s="77" t="s">
        <v>31</v>
      </c>
      <c r="B33" s="28">
        <f>'1.'!E34</f>
        <v>872373285.02999997</v>
      </c>
      <c r="C33" s="28">
        <f>'1.'!I34</f>
        <v>1025467624.52</v>
      </c>
      <c r="D33" s="63">
        <f t="shared" si="0"/>
        <v>0.85070777874468706</v>
      </c>
    </row>
    <row r="34" spans="1:4">
      <c r="A34" s="77" t="s">
        <v>82</v>
      </c>
      <c r="B34" s="28">
        <f>'1.'!E35</f>
        <v>123232284.20999999</v>
      </c>
      <c r="C34" s="28">
        <f>'1.'!I35</f>
        <v>129561812.53999999</v>
      </c>
      <c r="D34" s="63">
        <f t="shared" si="0"/>
        <v>0.95114665188829572</v>
      </c>
    </row>
    <row r="35" spans="1:4">
      <c r="A35" s="77" t="s">
        <v>32</v>
      </c>
      <c r="B35" s="28">
        <f>'1.'!E36</f>
        <v>8227755284.7300005</v>
      </c>
      <c r="C35" s="28">
        <f>'1.'!I36</f>
        <v>17513089747.32</v>
      </c>
      <c r="D35" s="63">
        <f t="shared" si="0"/>
        <v>0.46980603670971771</v>
      </c>
    </row>
    <row r="36" spans="1:4">
      <c r="A36" s="77" t="s">
        <v>33</v>
      </c>
      <c r="B36" s="28">
        <f>'1.'!E37</f>
        <v>2745659199.3400002</v>
      </c>
      <c r="C36" s="28">
        <f>'1.'!I37</f>
        <v>7738016026.8300009</v>
      </c>
      <c r="D36" s="63">
        <f t="shared" si="0"/>
        <v>0.35482728257734075</v>
      </c>
    </row>
    <row r="37" spans="1:4">
      <c r="A37" s="77" t="s">
        <v>34</v>
      </c>
      <c r="B37" s="28">
        <f>'1.'!E38</f>
        <v>1423936846.6400001</v>
      </c>
      <c r="C37" s="28">
        <f>'1.'!I38</f>
        <v>2456675963.54</v>
      </c>
      <c r="D37" s="63">
        <f t="shared" si="0"/>
        <v>0.57961931804312838</v>
      </c>
    </row>
    <row r="38" spans="1:4">
      <c r="A38" s="77" t="s">
        <v>35</v>
      </c>
      <c r="B38" s="28">
        <f>'1.'!E39</f>
        <v>32999413206.669998</v>
      </c>
      <c r="C38" s="28">
        <f>'1.'!I39</f>
        <v>56971110224.520004</v>
      </c>
      <c r="D38" s="63">
        <f t="shared" si="0"/>
        <v>0.57923065000174878</v>
      </c>
    </row>
    <row r="39" spans="1:4">
      <c r="A39" s="78" t="s">
        <v>83</v>
      </c>
      <c r="B39" s="30">
        <f>'1.'!E40</f>
        <v>1443852008.1399999</v>
      </c>
      <c r="C39" s="30">
        <f>'1.'!I40</f>
        <v>1620286485.5499997</v>
      </c>
      <c r="D39" s="69">
        <f t="shared" si="0"/>
        <v>0.89110908534788535</v>
      </c>
    </row>
    <row r="40" spans="1:4">
      <c r="A40" s="59"/>
      <c r="D40" s="70"/>
    </row>
  </sheetData>
  <mergeCells count="2">
    <mergeCell ref="B2:C2"/>
    <mergeCell ref="A10:J10"/>
  </mergeCells>
  <hyperlinks>
    <hyperlink ref="B2:C2" location="Índice!A1" display="Clique aqui para voltar ao índice" xr:uid="{5BEF02BA-549D-47AC-AA69-3CA2366C5157}"/>
  </hyperlinks>
  <pageMargins left="0.51181102362204722" right="0.51181102362204722" top="0.78740157480314965" bottom="0.78740157480314965" header="0.31496062992125984" footer="0.31496062992125984"/>
  <pageSetup paperSize="9" scale="7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showGridLines="0" zoomScaleNormal="100" workbookViewId="0">
      <selection activeCell="F8" sqref="F8"/>
    </sheetView>
  </sheetViews>
  <sheetFormatPr defaultRowHeight="15"/>
  <cols>
    <col min="2" max="2" width="16.42578125" bestFit="1" customWidth="1"/>
    <col min="3" max="3" width="15.42578125" bestFit="1" customWidth="1"/>
    <col min="4" max="4" width="17.28515625" customWidth="1"/>
    <col min="5" max="5" width="14.42578125" customWidth="1"/>
    <col min="6" max="6" width="17.7109375" customWidth="1"/>
    <col min="7" max="7" width="14" customWidth="1"/>
    <col min="8" max="8" width="13.42578125" customWidth="1"/>
    <col min="9" max="9" width="13.85546875" customWidth="1"/>
    <col min="10" max="10" width="13.28515625" customWidth="1"/>
  </cols>
  <sheetData>
    <row r="1" spans="1:15" ht="15.75" thickBot="1">
      <c r="A1" s="17"/>
      <c r="B1" s="18"/>
      <c r="C1" s="18"/>
    </row>
    <row r="2" spans="1:15" ht="15.75" thickBot="1">
      <c r="B2" s="122" t="s">
        <v>86</v>
      </c>
      <c r="C2" s="123"/>
    </row>
    <row r="3" spans="1:15">
      <c r="A3" s="17"/>
      <c r="B3" s="18"/>
      <c r="C3" s="18"/>
    </row>
    <row r="4" spans="1:15" ht="17.25">
      <c r="A4" s="19" t="s">
        <v>87</v>
      </c>
      <c r="B4" s="20"/>
      <c r="C4" s="20"/>
    </row>
    <row r="5" spans="1:15" ht="17.25">
      <c r="A5" s="19" t="s">
        <v>105</v>
      </c>
      <c r="B5" s="20"/>
      <c r="C5" s="20"/>
    </row>
    <row r="6" spans="1:15" ht="17.25">
      <c r="A6" s="19" t="s">
        <v>88</v>
      </c>
      <c r="B6" s="20"/>
      <c r="C6" s="20"/>
    </row>
    <row r="7" spans="1:15" ht="17.25">
      <c r="A7" s="19" t="str">
        <f>'1.'!A7</f>
        <v>RGF 1º quadrimestre de 2022</v>
      </c>
      <c r="B7" s="20"/>
      <c r="C7" s="20"/>
    </row>
    <row r="8" spans="1:15" ht="17.25">
      <c r="A8" s="19" t="s">
        <v>90</v>
      </c>
      <c r="B8" s="20"/>
      <c r="C8" s="20"/>
    </row>
    <row r="9" spans="1:15" ht="17.25" customHeight="1">
      <c r="A9" s="19" t="s">
        <v>89</v>
      </c>
      <c r="B9" s="20"/>
      <c r="C9" s="20"/>
    </row>
    <row r="10" spans="1:15" s="4" customFormat="1" ht="43.5" customHeight="1">
      <c r="A10" s="129" t="s">
        <v>134</v>
      </c>
      <c r="B10" s="129"/>
      <c r="C10" s="129"/>
      <c r="D10" s="129"/>
      <c r="E10" s="129"/>
      <c r="F10" s="129"/>
      <c r="G10" s="129"/>
      <c r="H10" s="129"/>
      <c r="I10" s="129"/>
      <c r="J10" s="129"/>
      <c r="K10" s="58"/>
      <c r="L10" s="58"/>
      <c r="M10" s="58"/>
      <c r="N10" s="58"/>
      <c r="O10" s="58"/>
    </row>
    <row r="12" spans="1:15">
      <c r="A12" s="142" t="s">
        <v>12</v>
      </c>
      <c r="B12" s="144" t="s">
        <v>2</v>
      </c>
      <c r="C12" s="144"/>
      <c r="D12" s="144"/>
      <c r="E12" s="144"/>
      <c r="F12" s="142" t="s">
        <v>65</v>
      </c>
      <c r="G12" s="145" t="s">
        <v>97</v>
      </c>
      <c r="H12" s="146"/>
      <c r="I12" s="146"/>
      <c r="J12" s="147"/>
    </row>
    <row r="13" spans="1:15" ht="76.5">
      <c r="A13" s="143"/>
      <c r="B13" s="79" t="s">
        <v>3</v>
      </c>
      <c r="C13" s="79" t="s">
        <v>62</v>
      </c>
      <c r="D13" s="79" t="s">
        <v>63</v>
      </c>
      <c r="E13" s="79" t="s">
        <v>64</v>
      </c>
      <c r="F13" s="143"/>
      <c r="G13" s="79" t="s">
        <v>3</v>
      </c>
      <c r="H13" s="79" t="s">
        <v>62</v>
      </c>
      <c r="I13" s="79" t="s">
        <v>63</v>
      </c>
      <c r="J13" s="79" t="s">
        <v>64</v>
      </c>
    </row>
    <row r="14" spans="1:15">
      <c r="A14" s="76" t="s">
        <v>13</v>
      </c>
      <c r="B14" s="26">
        <v>461865546.80000001</v>
      </c>
      <c r="C14" s="26">
        <v>54261200.119999997</v>
      </c>
      <c r="D14" s="26">
        <v>22007453.77</v>
      </c>
      <c r="E14" s="26">
        <v>10631475.98</v>
      </c>
      <c r="F14" s="26">
        <f>'1.'!J14</f>
        <v>7109448697.0500002</v>
      </c>
      <c r="G14" s="41">
        <f>B14/F14</f>
        <v>6.4965029847060693E-2</v>
      </c>
      <c r="H14" s="41">
        <f>C14/F14</f>
        <v>7.632265514837343E-3</v>
      </c>
      <c r="I14" s="41">
        <f>D14/F14</f>
        <v>3.0955218481472113E-3</v>
      </c>
      <c r="J14" s="41">
        <f>E14/F14</f>
        <v>1.4954008999898169E-3</v>
      </c>
    </row>
    <row r="15" spans="1:15">
      <c r="A15" s="77" t="s">
        <v>14</v>
      </c>
      <c r="B15" s="28">
        <v>874278629.13999999</v>
      </c>
      <c r="C15" s="28">
        <v>116442592.53</v>
      </c>
      <c r="D15" s="28">
        <v>75457841.329999998</v>
      </c>
      <c r="E15" s="28">
        <v>1472932.35</v>
      </c>
      <c r="F15" s="28">
        <f>'1.'!J15</f>
        <v>13215677848.17</v>
      </c>
      <c r="G15" s="43">
        <f t="shared" ref="G15:G40" si="0">B15/F15</f>
        <v>6.6154656551427896E-2</v>
      </c>
      <c r="H15" s="43">
        <f t="shared" ref="H15:H40" si="1">C15/F15</f>
        <v>8.810943628300082E-3</v>
      </c>
      <c r="I15" s="43">
        <f t="shared" ref="I15:I40" si="2">D15/F15</f>
        <v>5.7097216046658392E-3</v>
      </c>
      <c r="J15" s="43">
        <f t="shared" ref="J15:J40" si="3">E15/F15</f>
        <v>1.1145340911922727E-4</v>
      </c>
    </row>
    <row r="16" spans="1:15">
      <c r="A16" s="77" t="s">
        <v>15</v>
      </c>
      <c r="B16" s="28">
        <v>953776013.8499999</v>
      </c>
      <c r="C16" s="28">
        <v>141151306.68000001</v>
      </c>
      <c r="D16" s="28">
        <v>143738146.68000001</v>
      </c>
      <c r="E16" s="28">
        <v>25511279.190000001</v>
      </c>
      <c r="F16" s="28">
        <f>'1.'!J16</f>
        <v>20107463849.560001</v>
      </c>
      <c r="G16" s="43">
        <f t="shared" si="0"/>
        <v>4.7433929061663875E-2</v>
      </c>
      <c r="H16" s="43">
        <f t="shared" si="1"/>
        <v>7.0198463484040397E-3</v>
      </c>
      <c r="I16" s="43">
        <f t="shared" si="2"/>
        <v>7.1484970832433117E-3</v>
      </c>
      <c r="J16" s="43">
        <f t="shared" si="3"/>
        <v>1.2687467390651681E-3</v>
      </c>
    </row>
    <row r="17" spans="1:10">
      <c r="A17" s="77" t="s">
        <v>16</v>
      </c>
      <c r="B17" s="28">
        <v>274517621.88999999</v>
      </c>
      <c r="C17" s="28">
        <v>16469357.550000001</v>
      </c>
      <c r="D17" s="28">
        <v>1165.8499999999999</v>
      </c>
      <c r="E17" s="28">
        <v>38755947.440000005</v>
      </c>
      <c r="F17" s="28">
        <f>'1.'!J17</f>
        <v>6959176964.21</v>
      </c>
      <c r="G17" s="43">
        <f t="shared" si="0"/>
        <v>3.944685173287054E-2</v>
      </c>
      <c r="H17" s="43">
        <f t="shared" si="1"/>
        <v>2.3665668562100704E-3</v>
      </c>
      <c r="I17" s="43">
        <f t="shared" si="2"/>
        <v>1.6752699435519331E-7</v>
      </c>
      <c r="J17" s="43">
        <f t="shared" si="3"/>
        <v>5.5690418047013336E-3</v>
      </c>
    </row>
    <row r="18" spans="1:10">
      <c r="A18" s="77" t="s">
        <v>17</v>
      </c>
      <c r="B18" s="28">
        <v>4304851985.04</v>
      </c>
      <c r="C18" s="28">
        <v>375858162.08999997</v>
      </c>
      <c r="D18" s="28">
        <v>442834879.72999996</v>
      </c>
      <c r="E18" s="28">
        <v>42395034.68</v>
      </c>
      <c r="F18" s="28">
        <f>'1.'!J18</f>
        <v>48400513040.339996</v>
      </c>
      <c r="G18" s="43">
        <f t="shared" si="0"/>
        <v>8.8942280042611718E-2</v>
      </c>
      <c r="H18" s="43">
        <f t="shared" si="1"/>
        <v>7.7655821907659621E-3</v>
      </c>
      <c r="I18" s="43">
        <f t="shared" si="2"/>
        <v>9.1493840026223242E-3</v>
      </c>
      <c r="J18" s="43">
        <f t="shared" si="3"/>
        <v>8.7592118382433964E-4</v>
      </c>
    </row>
    <row r="19" spans="1:10">
      <c r="A19" s="77" t="s">
        <v>18</v>
      </c>
      <c r="B19" s="28">
        <v>2667698286.3000002</v>
      </c>
      <c r="C19" s="28">
        <v>91533109.120000005</v>
      </c>
      <c r="D19" s="28">
        <v>226880374.19999999</v>
      </c>
      <c r="E19" s="28">
        <v>6941096.9199999999</v>
      </c>
      <c r="F19" s="28">
        <f>'1.'!J19</f>
        <v>26752128922.990002</v>
      </c>
      <c r="G19" s="43">
        <f t="shared" si="0"/>
        <v>9.9719102505051768E-2</v>
      </c>
      <c r="H19" s="43">
        <f t="shared" si="1"/>
        <v>3.4215261665152606E-3</v>
      </c>
      <c r="I19" s="43">
        <f t="shared" si="2"/>
        <v>8.4808343610001669E-3</v>
      </c>
      <c r="J19" s="43">
        <f t="shared" si="3"/>
        <v>2.5945960936346352E-4</v>
      </c>
    </row>
    <row r="20" spans="1:10">
      <c r="A20" s="77" t="s">
        <v>19</v>
      </c>
      <c r="B20" s="28">
        <v>4136040087.0099998</v>
      </c>
      <c r="C20" s="28">
        <v>16376543.609999999</v>
      </c>
      <c r="D20" s="28">
        <v>594873547.67000008</v>
      </c>
      <c r="E20" s="28">
        <v>196399655.51000002</v>
      </c>
      <c r="F20" s="28">
        <f>'1.'!J20</f>
        <v>28768230544.139999</v>
      </c>
      <c r="G20" s="43">
        <f t="shared" si="0"/>
        <v>0.14377109779706276</v>
      </c>
      <c r="H20" s="43">
        <f t="shared" si="1"/>
        <v>5.6925793836617631E-4</v>
      </c>
      <c r="I20" s="43">
        <f t="shared" si="2"/>
        <v>2.0678141700695388E-2</v>
      </c>
      <c r="J20" s="43">
        <f t="shared" si="3"/>
        <v>6.8269633479423721E-3</v>
      </c>
    </row>
    <row r="21" spans="1:10">
      <c r="A21" s="77" t="s">
        <v>20</v>
      </c>
      <c r="B21" s="28">
        <v>4253274.4099999927</v>
      </c>
      <c r="C21" s="28">
        <v>253353862.57000002</v>
      </c>
      <c r="D21" s="28">
        <v>70723609.659999996</v>
      </c>
      <c r="E21" s="28">
        <v>11417981.959999999</v>
      </c>
      <c r="F21" s="28">
        <f>'1.'!J21</f>
        <v>20216235835.869999</v>
      </c>
      <c r="G21" s="43">
        <f t="shared" si="0"/>
        <v>2.1038903802523604E-4</v>
      </c>
      <c r="H21" s="43">
        <f t="shared" si="1"/>
        <v>1.2532197617148397E-2</v>
      </c>
      <c r="I21" s="43">
        <f t="shared" si="2"/>
        <v>3.4983569757587579E-3</v>
      </c>
      <c r="J21" s="43">
        <f t="shared" si="3"/>
        <v>5.647926771679665E-4</v>
      </c>
    </row>
    <row r="22" spans="1:10">
      <c r="A22" s="77" t="s">
        <v>21</v>
      </c>
      <c r="B22" s="28">
        <v>2782449936.1500001</v>
      </c>
      <c r="C22" s="28">
        <v>789669272.38999999</v>
      </c>
      <c r="D22" s="28">
        <v>481922338.39999998</v>
      </c>
      <c r="E22" s="28">
        <v>56056637.519999996</v>
      </c>
      <c r="F22" s="28">
        <f>'1.'!J22</f>
        <v>33364107921.580002</v>
      </c>
      <c r="G22" s="43">
        <f t="shared" si="0"/>
        <v>8.3396503292998386E-2</v>
      </c>
      <c r="H22" s="43">
        <f t="shared" si="1"/>
        <v>2.3668226773695324E-2</v>
      </c>
      <c r="I22" s="43">
        <f t="shared" si="2"/>
        <v>1.4444334598507014E-2</v>
      </c>
      <c r="J22" s="43">
        <f t="shared" si="3"/>
        <v>1.6801479497595799E-3</v>
      </c>
    </row>
    <row r="23" spans="1:10">
      <c r="A23" s="77" t="s">
        <v>22</v>
      </c>
      <c r="B23" s="28">
        <v>1659460917.52</v>
      </c>
      <c r="C23" s="28">
        <v>90683711.920000017</v>
      </c>
      <c r="D23" s="28">
        <v>44428282.849999994</v>
      </c>
      <c r="E23" s="28">
        <v>5867612.2699999996</v>
      </c>
      <c r="F23" s="28">
        <f>'1.'!J23</f>
        <v>19428550014.279999</v>
      </c>
      <c r="G23" s="43">
        <f t="shared" si="0"/>
        <v>8.5413523721548701E-2</v>
      </c>
      <c r="H23" s="43">
        <f t="shared" si="1"/>
        <v>4.6675491404838459E-3</v>
      </c>
      <c r="I23" s="43">
        <f t="shared" si="2"/>
        <v>2.2867523730461187E-3</v>
      </c>
      <c r="J23" s="43">
        <f t="shared" si="3"/>
        <v>3.0200978795058304E-4</v>
      </c>
    </row>
    <row r="24" spans="1:10">
      <c r="A24" s="77" t="s">
        <v>23</v>
      </c>
      <c r="B24" s="28">
        <v>8483013632.3500023</v>
      </c>
      <c r="C24" s="28">
        <v>1505841906.48</v>
      </c>
      <c r="D24" s="28">
        <v>486746178.02999997</v>
      </c>
      <c r="E24" s="28">
        <v>111302352.19</v>
      </c>
      <c r="F24" s="28">
        <f>'1.'!J24</f>
        <v>86390487455.570007</v>
      </c>
      <c r="G24" s="43">
        <f t="shared" si="0"/>
        <v>9.8193839185277826E-2</v>
      </c>
      <c r="H24" s="43">
        <f t="shared" si="1"/>
        <v>1.7430644864163354E-2</v>
      </c>
      <c r="I24" s="43">
        <f t="shared" si="2"/>
        <v>5.6342566452160601E-3</v>
      </c>
      <c r="J24" s="43">
        <f t="shared" si="3"/>
        <v>1.2883635162637783E-3</v>
      </c>
    </row>
    <row r="25" spans="1:10">
      <c r="A25" s="77" t="s">
        <v>24</v>
      </c>
      <c r="B25" s="28">
        <v>3367189694.8299999</v>
      </c>
      <c r="C25" s="28">
        <v>53596080.040000007</v>
      </c>
      <c r="D25" s="28">
        <v>277324620.06</v>
      </c>
      <c r="E25" s="28">
        <v>33121636.669999998</v>
      </c>
      <c r="F25" s="28">
        <f>'1.'!J25</f>
        <v>16656387830.73</v>
      </c>
      <c r="G25" s="43">
        <f t="shared" si="0"/>
        <v>0.20215605742667353</v>
      </c>
      <c r="H25" s="43">
        <f t="shared" si="1"/>
        <v>3.2177492854194097E-3</v>
      </c>
      <c r="I25" s="43">
        <f t="shared" si="2"/>
        <v>1.6649745603806925E-2</v>
      </c>
      <c r="J25" s="43">
        <f t="shared" si="3"/>
        <v>1.9885245832768519E-3</v>
      </c>
    </row>
    <row r="26" spans="1:10">
      <c r="A26" s="77" t="s">
        <v>25</v>
      </c>
      <c r="B26" s="28">
        <v>3304539131.9299998</v>
      </c>
      <c r="C26" s="28">
        <v>204993477.84</v>
      </c>
      <c r="D26" s="28">
        <v>11124281.699999999</v>
      </c>
      <c r="E26" s="28">
        <v>264345786.11000001</v>
      </c>
      <c r="F26" s="28">
        <f>'1.'!J26</f>
        <v>26601005757.560001</v>
      </c>
      <c r="G26" s="43">
        <f t="shared" si="0"/>
        <v>0.1242260973907293</v>
      </c>
      <c r="H26" s="43">
        <f t="shared" si="1"/>
        <v>7.7062303473898119E-3</v>
      </c>
      <c r="I26" s="43">
        <f t="shared" si="2"/>
        <v>4.1819026699163359E-4</v>
      </c>
      <c r="J26" s="43">
        <f t="shared" si="3"/>
        <v>9.9374357691296312E-3</v>
      </c>
    </row>
    <row r="27" spans="1:10">
      <c r="A27" s="77" t="s">
        <v>26</v>
      </c>
      <c r="B27" s="28">
        <v>2607163022.6000004</v>
      </c>
      <c r="C27" s="28">
        <v>137660947.59999999</v>
      </c>
      <c r="D27" s="28">
        <v>366547571.31999999</v>
      </c>
      <c r="E27" s="28">
        <v>14748226.9</v>
      </c>
      <c r="F27" s="28">
        <f>'1.'!J27</f>
        <v>29778296870.52</v>
      </c>
      <c r="G27" s="43">
        <f t="shared" si="0"/>
        <v>8.755245586865805E-2</v>
      </c>
      <c r="H27" s="43">
        <f t="shared" si="1"/>
        <v>4.6228616834121886E-3</v>
      </c>
      <c r="I27" s="43">
        <f t="shared" si="2"/>
        <v>1.2309218788226797E-2</v>
      </c>
      <c r="J27" s="43">
        <f t="shared" si="3"/>
        <v>4.9526764287854518E-4</v>
      </c>
    </row>
    <row r="28" spans="1:10">
      <c r="A28" s="77" t="s">
        <v>27</v>
      </c>
      <c r="B28" s="28">
        <v>1053474832.26</v>
      </c>
      <c r="C28" s="28">
        <v>31819476.380000003</v>
      </c>
      <c r="D28" s="28"/>
      <c r="E28" s="28">
        <v>6444766</v>
      </c>
      <c r="F28" s="28">
        <f>'1.'!J28</f>
        <v>14084129376.299999</v>
      </c>
      <c r="G28" s="43">
        <f t="shared" si="0"/>
        <v>7.4798718764450545E-2</v>
      </c>
      <c r="H28" s="43">
        <f t="shared" si="1"/>
        <v>2.2592434029712958E-3</v>
      </c>
      <c r="I28" s="43">
        <f t="shared" si="2"/>
        <v>0</v>
      </c>
      <c r="J28" s="43">
        <f t="shared" si="3"/>
        <v>4.5759065596520995E-4</v>
      </c>
    </row>
    <row r="29" spans="1:10">
      <c r="A29" s="77" t="s">
        <v>28</v>
      </c>
      <c r="B29" s="28">
        <v>2932921696.5799999</v>
      </c>
      <c r="C29" s="28">
        <v>112840618.00000001</v>
      </c>
      <c r="D29" s="28">
        <v>102963332.7</v>
      </c>
      <c r="E29" s="28">
        <v>7629303.8399999999</v>
      </c>
      <c r="F29" s="28">
        <f>'1.'!J29</f>
        <v>32998110471.799999</v>
      </c>
      <c r="G29" s="43">
        <f t="shared" si="0"/>
        <v>8.8881504263295871E-2</v>
      </c>
      <c r="H29" s="43">
        <f t="shared" si="1"/>
        <v>3.4196084680798004E-3</v>
      </c>
      <c r="I29" s="43">
        <f t="shared" si="2"/>
        <v>3.1202796532241411E-3</v>
      </c>
      <c r="J29" s="43">
        <f t="shared" si="3"/>
        <v>2.3120426384777275E-4</v>
      </c>
    </row>
    <row r="30" spans="1:10">
      <c r="A30" s="77" t="s">
        <v>29</v>
      </c>
      <c r="B30" s="28">
        <v>2258465619.8099999</v>
      </c>
      <c r="C30" s="28">
        <v>41910602.270000003</v>
      </c>
      <c r="D30" s="28">
        <v>2545647.87</v>
      </c>
      <c r="E30" s="28">
        <v>5069607.6899999995</v>
      </c>
      <c r="F30" s="28">
        <f>'1.'!J30</f>
        <v>12307118460.66</v>
      </c>
      <c r="G30" s="43">
        <f t="shared" si="0"/>
        <v>0.1835088877245506</v>
      </c>
      <c r="H30" s="43">
        <f t="shared" si="1"/>
        <v>3.4053952112322841E-3</v>
      </c>
      <c r="I30" s="43">
        <f t="shared" si="2"/>
        <v>2.068435335320144E-4</v>
      </c>
      <c r="J30" s="43">
        <f t="shared" si="3"/>
        <v>4.1192483083713887E-4</v>
      </c>
    </row>
    <row r="31" spans="1:10">
      <c r="A31" s="77" t="s">
        <v>80</v>
      </c>
      <c r="B31" s="28">
        <v>5628197208.46</v>
      </c>
      <c r="C31" s="28">
        <v>88180567.069999993</v>
      </c>
      <c r="D31" s="28">
        <v>4814149.5999999996</v>
      </c>
      <c r="E31" s="28">
        <v>101738728.88000001</v>
      </c>
      <c r="F31" s="28">
        <f>'1.'!J31</f>
        <v>51814807272.449997</v>
      </c>
      <c r="G31" s="43">
        <f t="shared" si="0"/>
        <v>0.10862140582451843</v>
      </c>
      <c r="H31" s="43">
        <f t="shared" si="1"/>
        <v>1.7018410703784615E-3</v>
      </c>
      <c r="I31" s="43">
        <f t="shared" si="2"/>
        <v>9.2910692009071495E-5</v>
      </c>
      <c r="J31" s="43">
        <f t="shared" si="3"/>
        <v>1.9635068474739776E-3</v>
      </c>
    </row>
    <row r="32" spans="1:10">
      <c r="A32" s="77" t="s">
        <v>30</v>
      </c>
      <c r="B32" s="28">
        <v>6698429649.1100006</v>
      </c>
      <c r="C32" s="28">
        <v>1522332515.0599999</v>
      </c>
      <c r="D32" s="28">
        <v>1055089068.84</v>
      </c>
      <c r="E32" s="28">
        <v>28556582.020000003</v>
      </c>
      <c r="F32" s="28">
        <f>'1.'!J32</f>
        <v>91067422328.559998</v>
      </c>
      <c r="G32" s="43">
        <f t="shared" si="0"/>
        <v>7.3554620058783424E-2</v>
      </c>
      <c r="H32" s="43">
        <f t="shared" si="1"/>
        <v>1.6716543371213609E-2</v>
      </c>
      <c r="I32" s="43">
        <f t="shared" si="2"/>
        <v>1.1585801397050299E-2</v>
      </c>
      <c r="J32" s="43">
        <f t="shared" si="3"/>
        <v>3.1357626349597757E-4</v>
      </c>
    </row>
    <row r="33" spans="1:10">
      <c r="A33" s="77" t="s">
        <v>81</v>
      </c>
      <c r="B33" s="28">
        <v>3080841630.3399997</v>
      </c>
      <c r="C33" s="28">
        <v>142598186.98999995</v>
      </c>
      <c r="D33" s="28">
        <v>524011649.66000003</v>
      </c>
      <c r="E33" s="28">
        <v>8116465.9900000002</v>
      </c>
      <c r="F33" s="28">
        <f>'1.'!J33</f>
        <v>12897175862.74</v>
      </c>
      <c r="G33" s="43">
        <f t="shared" si="0"/>
        <v>0.23887722886997032</v>
      </c>
      <c r="H33" s="43">
        <f t="shared" si="1"/>
        <v>1.1056543580363726E-2</v>
      </c>
      <c r="I33" s="43">
        <f t="shared" si="2"/>
        <v>4.0629953040639856E-2</v>
      </c>
      <c r="J33" s="43">
        <f t="shared" si="3"/>
        <v>6.2932118445003973E-4</v>
      </c>
    </row>
    <row r="34" spans="1:10">
      <c r="A34" s="77" t="s">
        <v>31</v>
      </c>
      <c r="B34" s="28">
        <v>872373285.02999997</v>
      </c>
      <c r="C34" s="28">
        <v>10999861.52</v>
      </c>
      <c r="D34" s="28">
        <v>190589316.43000001</v>
      </c>
      <c r="E34" s="28">
        <v>20941769.48</v>
      </c>
      <c r="F34" s="28">
        <f>'1.'!J34</f>
        <v>10861440918.24</v>
      </c>
      <c r="G34" s="43">
        <f t="shared" si="0"/>
        <v>8.0318375029319808E-2</v>
      </c>
      <c r="H34" s="43">
        <f t="shared" si="1"/>
        <v>1.012744220845279E-3</v>
      </c>
      <c r="I34" s="43">
        <f t="shared" si="2"/>
        <v>1.7547332611268607E-2</v>
      </c>
      <c r="J34" s="43">
        <f t="shared" si="3"/>
        <v>1.928083910563998E-3</v>
      </c>
    </row>
    <row r="35" spans="1:10">
      <c r="A35" s="77" t="s">
        <v>82</v>
      </c>
      <c r="B35" s="28">
        <v>123232284.20999999</v>
      </c>
      <c r="C35" s="28">
        <v>45782177.890000001</v>
      </c>
      <c r="D35" s="28">
        <v>75259326.209999993</v>
      </c>
      <c r="E35" s="28">
        <v>4218305.21</v>
      </c>
      <c r="F35" s="28">
        <f>'1.'!J35</f>
        <v>5718594345.5100002</v>
      </c>
      <c r="G35" s="43">
        <f t="shared" si="0"/>
        <v>2.1549401262699601E-2</v>
      </c>
      <c r="H35" s="43">
        <f t="shared" si="1"/>
        <v>8.0058446401161925E-3</v>
      </c>
      <c r="I35" s="43">
        <f t="shared" si="2"/>
        <v>1.3160458962977581E-2</v>
      </c>
      <c r="J35" s="43">
        <f t="shared" si="3"/>
        <v>7.3764721802868139E-4</v>
      </c>
    </row>
    <row r="36" spans="1:10">
      <c r="A36" s="77" t="s">
        <v>32</v>
      </c>
      <c r="B36" s="28">
        <v>8227755284.7300005</v>
      </c>
      <c r="C36" s="28">
        <v>605210944.79000008</v>
      </c>
      <c r="D36" s="28">
        <v>1029964958.87</v>
      </c>
      <c r="E36" s="28">
        <v>58681980.490000002</v>
      </c>
      <c r="F36" s="28">
        <f>'1.'!J36</f>
        <v>54106542877.980003</v>
      </c>
      <c r="G36" s="43">
        <f t="shared" si="0"/>
        <v>0.15206581028998786</v>
      </c>
      <c r="H36" s="43">
        <f t="shared" si="1"/>
        <v>1.1185540834772233E-2</v>
      </c>
      <c r="I36" s="43">
        <f t="shared" si="2"/>
        <v>1.9035867088990632E-2</v>
      </c>
      <c r="J36" s="43">
        <f t="shared" si="3"/>
        <v>1.0845634810255468E-3</v>
      </c>
    </row>
    <row r="37" spans="1:10">
      <c r="A37" s="77" t="s">
        <v>33</v>
      </c>
      <c r="B37" s="28">
        <v>2745659199.3400002</v>
      </c>
      <c r="C37" s="28">
        <v>143251196.09</v>
      </c>
      <c r="D37" s="28">
        <v>322333401.85000002</v>
      </c>
      <c r="E37" s="28">
        <v>541849168.13999999</v>
      </c>
      <c r="F37" s="28">
        <f>'1.'!J37</f>
        <v>34230216285.09</v>
      </c>
      <c r="G37" s="43">
        <f t="shared" si="0"/>
        <v>8.0211564439806204E-2</v>
      </c>
      <c r="H37" s="43">
        <f t="shared" si="1"/>
        <v>4.184934003832087E-3</v>
      </c>
      <c r="I37" s="43">
        <f t="shared" si="2"/>
        <v>9.4166335136597439E-3</v>
      </c>
      <c r="J37" s="43">
        <f t="shared" si="3"/>
        <v>1.58295572434352E-2</v>
      </c>
    </row>
    <row r="38" spans="1:10">
      <c r="A38" s="77" t="s">
        <v>34</v>
      </c>
      <c r="B38" s="28">
        <v>1423936846.6400001</v>
      </c>
      <c r="C38" s="28">
        <v>2325023.54</v>
      </c>
      <c r="D38" s="28">
        <v>2980475.69</v>
      </c>
      <c r="E38" s="28">
        <v>43545997.890000001</v>
      </c>
      <c r="F38" s="28">
        <f>'1.'!J38</f>
        <v>10213511224.450001</v>
      </c>
      <c r="G38" s="43">
        <f t="shared" si="0"/>
        <v>0.13941697574397871</v>
      </c>
      <c r="H38" s="43">
        <f t="shared" si="1"/>
        <v>2.2764194300136024E-4</v>
      </c>
      <c r="I38" s="43">
        <f t="shared" si="2"/>
        <v>2.9181694957803298E-4</v>
      </c>
      <c r="J38" s="43">
        <f t="shared" si="3"/>
        <v>4.263567830204735E-3</v>
      </c>
    </row>
    <row r="39" spans="1:10">
      <c r="A39" s="77" t="s">
        <v>35</v>
      </c>
      <c r="B39" s="28">
        <v>32999413206.669998</v>
      </c>
      <c r="C39" s="28">
        <v>643003336.37</v>
      </c>
      <c r="D39" s="28"/>
      <c r="E39" s="28">
        <v>205802776.52999997</v>
      </c>
      <c r="F39" s="28">
        <f>'1.'!J39</f>
        <v>209637257262.98001</v>
      </c>
      <c r="G39" s="43">
        <f t="shared" si="0"/>
        <v>0.1574119678797066</v>
      </c>
      <c r="H39" s="43">
        <f t="shared" si="1"/>
        <v>3.0672187986288276E-3</v>
      </c>
      <c r="I39" s="43">
        <f t="shared" si="2"/>
        <v>0</v>
      </c>
      <c r="J39" s="43">
        <f t="shared" si="3"/>
        <v>9.8170897299915605E-4</v>
      </c>
    </row>
    <row r="40" spans="1:10">
      <c r="A40" s="78" t="s">
        <v>83</v>
      </c>
      <c r="B40" s="30">
        <v>1443852008.1399999</v>
      </c>
      <c r="C40" s="30">
        <v>453955977.06999999</v>
      </c>
      <c r="D40" s="30">
        <v>42617685.739999995</v>
      </c>
      <c r="E40" s="30">
        <v>71052542.769999996</v>
      </c>
      <c r="F40" s="30">
        <f>'1.'!J40</f>
        <v>10778433814.719999</v>
      </c>
      <c r="G40" s="45">
        <f t="shared" si="0"/>
        <v>0.13395749632642784</v>
      </c>
      <c r="H40" s="45">
        <f t="shared" si="1"/>
        <v>4.2117063097797829E-2</v>
      </c>
      <c r="I40" s="45">
        <f t="shared" si="2"/>
        <v>3.9539775882649524E-3</v>
      </c>
      <c r="J40" s="45">
        <f t="shared" si="3"/>
        <v>6.5921027109675477E-3</v>
      </c>
    </row>
    <row r="41" spans="1:10">
      <c r="A41" s="59"/>
    </row>
  </sheetData>
  <mergeCells count="6">
    <mergeCell ref="A12:A13"/>
    <mergeCell ref="B12:E12"/>
    <mergeCell ref="B2:C2"/>
    <mergeCell ref="G12:J12"/>
    <mergeCell ref="F12:F13"/>
    <mergeCell ref="A10:J10"/>
  </mergeCell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1"/>
  <sheetViews>
    <sheetView showGridLines="0" zoomScaleNormal="100" workbookViewId="0">
      <selection activeCell="I6" sqref="I6"/>
    </sheetView>
  </sheetViews>
  <sheetFormatPr defaultRowHeight="15"/>
  <cols>
    <col min="1" max="1" width="9.140625" style="10"/>
    <col min="2" max="2" width="16.5703125" customWidth="1"/>
    <col min="3" max="3" width="15.85546875" customWidth="1"/>
    <col min="4" max="4" width="17.7109375" customWidth="1"/>
    <col min="5" max="5" width="12.42578125" customWidth="1"/>
    <col min="6" max="6" width="17" customWidth="1"/>
    <col min="7" max="7" width="15.5703125" customWidth="1"/>
    <col min="8" max="8" width="18" customWidth="1"/>
    <col min="9" max="9" width="15.7109375" customWidth="1"/>
    <col min="10" max="10" width="17.5703125" customWidth="1"/>
    <col min="11" max="11" width="16.42578125" customWidth="1"/>
    <col min="12" max="12" width="10.7109375" style="2" customWidth="1"/>
    <col min="13" max="13" width="18.5703125" customWidth="1"/>
    <col min="14" max="14" width="13.140625" customWidth="1"/>
  </cols>
  <sheetData>
    <row r="1" spans="1:14" ht="15.75" thickBot="1">
      <c r="A1" s="12"/>
      <c r="B1" s="18"/>
      <c r="C1" s="18"/>
    </row>
    <row r="2" spans="1:14" ht="15.75" thickBot="1">
      <c r="A2" s="12"/>
      <c r="B2" s="122" t="s">
        <v>86</v>
      </c>
      <c r="C2" s="123"/>
    </row>
    <row r="3" spans="1:14">
      <c r="A3" s="12"/>
      <c r="B3" s="18"/>
      <c r="C3" s="18"/>
    </row>
    <row r="4" spans="1:14" ht="17.25">
      <c r="A4" s="47" t="s">
        <v>87</v>
      </c>
      <c r="B4" s="20"/>
      <c r="C4" s="20"/>
    </row>
    <row r="5" spans="1:14" ht="17.25">
      <c r="A5" s="47" t="s">
        <v>106</v>
      </c>
      <c r="B5" s="20"/>
      <c r="C5" s="20"/>
    </row>
    <row r="6" spans="1:14" ht="17.25">
      <c r="A6" s="47" t="s">
        <v>88</v>
      </c>
      <c r="B6" s="20"/>
      <c r="C6" s="20"/>
    </row>
    <row r="7" spans="1:14" ht="17.25">
      <c r="A7" s="47" t="str">
        <f>'1.'!A7</f>
        <v>RGF 1º quadrimestre de 2022</v>
      </c>
      <c r="B7" s="20"/>
      <c r="C7" s="20"/>
    </row>
    <row r="8" spans="1:14" ht="17.25">
      <c r="A8" s="47" t="s">
        <v>95</v>
      </c>
      <c r="B8" s="20"/>
      <c r="C8" s="20"/>
    </row>
    <row r="9" spans="1:14" ht="17.25">
      <c r="A9" s="47" t="s">
        <v>89</v>
      </c>
      <c r="B9" s="20"/>
      <c r="C9" s="20"/>
    </row>
    <row r="11" spans="1:14">
      <c r="A11" s="148" t="s">
        <v>12</v>
      </c>
      <c r="B11" s="145" t="s">
        <v>85</v>
      </c>
      <c r="C11" s="146"/>
      <c r="D11" s="146"/>
      <c r="E11" s="146"/>
      <c r="F11" s="146"/>
      <c r="G11" s="146"/>
      <c r="H11" s="146"/>
      <c r="I11" s="147"/>
      <c r="J11" s="145" t="s">
        <v>96</v>
      </c>
      <c r="K11" s="146"/>
      <c r="L11" s="147"/>
      <c r="M11" s="144" t="s">
        <v>85</v>
      </c>
      <c r="N11" s="144"/>
    </row>
    <row r="12" spans="1:14" s="9" customFormat="1" ht="89.25">
      <c r="A12" s="149"/>
      <c r="B12" s="71" t="s">
        <v>37</v>
      </c>
      <c r="C12" s="71" t="s">
        <v>36</v>
      </c>
      <c r="D12" s="71" t="s">
        <v>98</v>
      </c>
      <c r="E12" s="71" t="s">
        <v>44</v>
      </c>
      <c r="F12" s="71" t="s">
        <v>135</v>
      </c>
      <c r="G12" s="71" t="s">
        <v>46</v>
      </c>
      <c r="H12" s="71" t="s">
        <v>47</v>
      </c>
      <c r="I12" s="71" t="s">
        <v>48</v>
      </c>
      <c r="J12" s="80" t="s">
        <v>135</v>
      </c>
      <c r="K12" s="71" t="s">
        <v>152</v>
      </c>
      <c r="L12" s="81" t="s">
        <v>151</v>
      </c>
      <c r="M12" s="71" t="s">
        <v>45</v>
      </c>
      <c r="N12" s="71" t="s">
        <v>149</v>
      </c>
    </row>
    <row r="13" spans="1:14">
      <c r="A13" s="76" t="s">
        <v>13</v>
      </c>
      <c r="B13" s="26">
        <v>3846539183.9299998</v>
      </c>
      <c r="C13" s="26">
        <v>2014873086.54</v>
      </c>
      <c r="D13" s="26">
        <v>1831666097.3900001</v>
      </c>
      <c r="E13" s="93">
        <v>0.25659999999999999</v>
      </c>
      <c r="F13" s="26">
        <v>7139221329.6899996</v>
      </c>
      <c r="G13" s="26">
        <v>17962345.469999999</v>
      </c>
      <c r="H13" s="26">
        <v>49158897.149999999</v>
      </c>
      <c r="I13" s="26"/>
      <c r="J13" s="26">
        <v>6679624718.0100002</v>
      </c>
      <c r="K13" s="26">
        <v>2847799048.3000002</v>
      </c>
      <c r="L13" s="60">
        <f t="shared" ref="L13:L39" si="0">K13/J13</f>
        <v>0.42634117462042376</v>
      </c>
      <c r="M13" s="26">
        <f>D13</f>
        <v>1831666097.3900001</v>
      </c>
      <c r="N13" s="60">
        <f>E13</f>
        <v>0.25659999999999999</v>
      </c>
    </row>
    <row r="14" spans="1:14">
      <c r="A14" s="77" t="s">
        <v>14</v>
      </c>
      <c r="B14" s="28">
        <v>9283418222.9300003</v>
      </c>
      <c r="C14" s="28">
        <v>4009428333.23</v>
      </c>
      <c r="D14" s="28">
        <v>5273989889.6999998</v>
      </c>
      <c r="E14" s="93">
        <v>0.3967</v>
      </c>
      <c r="F14" s="28">
        <v>13293203777.17</v>
      </c>
      <c r="G14" s="28"/>
      <c r="H14" s="28"/>
      <c r="I14" s="28"/>
      <c r="J14" s="28">
        <v>12528914436.01</v>
      </c>
      <c r="K14" s="28">
        <v>4892885209.3999996</v>
      </c>
      <c r="L14" s="61">
        <f t="shared" si="0"/>
        <v>0.39052746623738649</v>
      </c>
      <c r="M14" s="28">
        <f t="shared" ref="M14:M39" si="1">D14</f>
        <v>5273989889.6999998</v>
      </c>
      <c r="N14" s="61">
        <f t="shared" ref="N14:N39" si="2">E14</f>
        <v>0.3967</v>
      </c>
    </row>
    <row r="15" spans="1:14">
      <c r="A15" s="77" t="s">
        <v>15</v>
      </c>
      <c r="B15" s="28">
        <v>9692050391.0699997</v>
      </c>
      <c r="C15" s="28">
        <v>6258316423.1199999</v>
      </c>
      <c r="D15" s="28">
        <v>3433733967.9499998</v>
      </c>
      <c r="E15" s="93">
        <v>0.17079999999999998</v>
      </c>
      <c r="F15" s="28">
        <v>20107463849.560001</v>
      </c>
      <c r="G15" s="28"/>
      <c r="H15" s="28"/>
      <c r="I15" s="28"/>
      <c r="J15" s="28">
        <v>18992933782.720001</v>
      </c>
      <c r="K15" s="28">
        <v>4214587056.1300001</v>
      </c>
      <c r="L15" s="61">
        <f t="shared" si="0"/>
        <v>0.22190289843291519</v>
      </c>
      <c r="M15" s="28">
        <f t="shared" si="1"/>
        <v>3433733967.9499998</v>
      </c>
      <c r="N15" s="61">
        <f t="shared" si="2"/>
        <v>0.17079999999999998</v>
      </c>
    </row>
    <row r="16" spans="1:14">
      <c r="A16" s="77" t="s">
        <v>16</v>
      </c>
      <c r="B16" s="28">
        <v>5112578817.79</v>
      </c>
      <c r="C16" s="28">
        <v>3056744915.3600001</v>
      </c>
      <c r="D16" s="28">
        <v>2055833902.4300001</v>
      </c>
      <c r="E16" s="93">
        <v>0.2954</v>
      </c>
      <c r="F16" s="28">
        <v>6959176964.21</v>
      </c>
      <c r="G16" s="28"/>
      <c r="H16" s="28">
        <v>356942047.57999998</v>
      </c>
      <c r="I16" s="28"/>
      <c r="J16" s="28">
        <v>6648761609.54</v>
      </c>
      <c r="K16" s="28">
        <v>-1381052248.4200001</v>
      </c>
      <c r="L16" s="61">
        <f t="shared" si="0"/>
        <v>-0.20771571151511767</v>
      </c>
      <c r="M16" s="28">
        <f t="shared" si="1"/>
        <v>2055833902.4300001</v>
      </c>
      <c r="N16" s="61">
        <f t="shared" si="2"/>
        <v>0.2954</v>
      </c>
    </row>
    <row r="17" spans="1:14">
      <c r="A17" s="77" t="s">
        <v>17</v>
      </c>
      <c r="B17" s="28">
        <v>27253528723.150002</v>
      </c>
      <c r="C17" s="28">
        <v>14531938283.82</v>
      </c>
      <c r="D17" s="28">
        <v>12721590439.33</v>
      </c>
      <c r="E17" s="93">
        <v>0.26250000000000001</v>
      </c>
      <c r="F17" s="28">
        <v>48471933447.339996</v>
      </c>
      <c r="G17" s="28"/>
      <c r="H17" s="28">
        <v>4744866145.3400002</v>
      </c>
      <c r="I17" s="28"/>
      <c r="J17" s="28">
        <v>45404989492.440002</v>
      </c>
      <c r="K17" s="28">
        <v>17279788545.689999</v>
      </c>
      <c r="L17" s="61">
        <f t="shared" si="0"/>
        <v>0.38057025756094731</v>
      </c>
      <c r="M17" s="28">
        <f t="shared" si="1"/>
        <v>12721590439.33</v>
      </c>
      <c r="N17" s="61">
        <f t="shared" si="2"/>
        <v>0.26250000000000001</v>
      </c>
    </row>
    <row r="18" spans="1:14">
      <c r="A18" s="77" t="s">
        <v>18</v>
      </c>
      <c r="B18" s="28">
        <v>17441372764.189999</v>
      </c>
      <c r="C18" s="28">
        <v>9600746111.6399994</v>
      </c>
      <c r="D18" s="28">
        <v>7840626652.5500002</v>
      </c>
      <c r="E18" s="93">
        <v>0.29189999999999999</v>
      </c>
      <c r="F18" s="28">
        <v>26860054141.990002</v>
      </c>
      <c r="G18" s="28"/>
      <c r="H18" s="28">
        <v>465267285.39999998</v>
      </c>
      <c r="I18" s="28">
        <v>193059623.05000001</v>
      </c>
      <c r="J18" s="28">
        <v>25168983575.040001</v>
      </c>
      <c r="K18" s="28">
        <v>11108323624.65</v>
      </c>
      <c r="L18" s="61">
        <f t="shared" si="0"/>
        <v>0.44134971090632713</v>
      </c>
      <c r="M18" s="28">
        <f t="shared" si="1"/>
        <v>7840626652.5500002</v>
      </c>
      <c r="N18" s="61">
        <f t="shared" si="2"/>
        <v>0.29189999999999999</v>
      </c>
    </row>
    <row r="19" spans="1:14">
      <c r="A19" s="77" t="s">
        <v>19</v>
      </c>
      <c r="B19" s="28">
        <v>10402015322.049999</v>
      </c>
      <c r="C19" s="28">
        <v>5977310051.5900002</v>
      </c>
      <c r="D19" s="28">
        <v>4424705270.46</v>
      </c>
      <c r="E19" s="93">
        <v>0.15380000000000002</v>
      </c>
      <c r="F19" s="28">
        <v>28768230544.139999</v>
      </c>
      <c r="G19" s="28">
        <v>389480685.88999999</v>
      </c>
      <c r="H19" s="28">
        <v>5767164488.1400003</v>
      </c>
      <c r="I19" s="28"/>
      <c r="J19" s="28">
        <v>28236776876.68</v>
      </c>
      <c r="K19" s="28">
        <v>6037522722.0200005</v>
      </c>
      <c r="L19" s="61">
        <f t="shared" si="0"/>
        <v>0.2138177012336783</v>
      </c>
      <c r="M19" s="28">
        <f t="shared" si="1"/>
        <v>4424705270.46</v>
      </c>
      <c r="N19" s="61">
        <f t="shared" si="2"/>
        <v>0.15380000000000002</v>
      </c>
    </row>
    <row r="20" spans="1:14">
      <c r="A20" s="77" t="s">
        <v>20</v>
      </c>
      <c r="B20" s="28">
        <v>7252370576.1499996</v>
      </c>
      <c r="C20" s="28">
        <v>8523823717.21</v>
      </c>
      <c r="D20" s="28">
        <v>-1271453141.0599999</v>
      </c>
      <c r="E20" s="93">
        <v>-6.2800000000000009E-2</v>
      </c>
      <c r="F20" s="28">
        <v>20239786528.869999</v>
      </c>
      <c r="G20" s="28"/>
      <c r="H20" s="28"/>
      <c r="I20" s="28">
        <v>110720003.34</v>
      </c>
      <c r="J20" s="28">
        <v>18796237353.889999</v>
      </c>
      <c r="K20" s="28">
        <v>401247033.31999999</v>
      </c>
      <c r="L20" s="61">
        <f t="shared" si="0"/>
        <v>2.1347199748834807E-2</v>
      </c>
      <c r="M20" s="28">
        <f t="shared" si="1"/>
        <v>-1271453141.0599999</v>
      </c>
      <c r="N20" s="61">
        <f t="shared" si="2"/>
        <v>-6.2800000000000009E-2</v>
      </c>
    </row>
    <row r="21" spans="1:14">
      <c r="A21" s="77" t="s">
        <v>21</v>
      </c>
      <c r="B21" s="28">
        <v>23381563478.490002</v>
      </c>
      <c r="C21" s="28">
        <v>9973969737.3799992</v>
      </c>
      <c r="D21" s="28">
        <v>13407593741.110001</v>
      </c>
      <c r="E21" s="93">
        <v>0.40179999999999999</v>
      </c>
      <c r="F21" s="28">
        <v>33366515764.580002</v>
      </c>
      <c r="G21" s="28"/>
      <c r="H21" s="28">
        <v>1476473266.3299999</v>
      </c>
      <c r="I21" s="28"/>
      <c r="J21" s="28">
        <v>31539599484.68</v>
      </c>
      <c r="K21" s="28">
        <v>14467794173.01</v>
      </c>
      <c r="L21" s="61">
        <f t="shared" si="0"/>
        <v>0.45871838607327797</v>
      </c>
      <c r="M21" s="28">
        <f t="shared" si="1"/>
        <v>13407593741.110001</v>
      </c>
      <c r="N21" s="61">
        <f t="shared" si="2"/>
        <v>0.40179999999999999</v>
      </c>
    </row>
    <row r="22" spans="1:14">
      <c r="A22" s="77" t="s">
        <v>22</v>
      </c>
      <c r="B22" s="28">
        <v>6941198143.4300003</v>
      </c>
      <c r="C22" s="28">
        <v>39254107.200000003</v>
      </c>
      <c r="D22" s="28">
        <v>6901944036.2299995</v>
      </c>
      <c r="E22" s="93">
        <v>0.35520000000000002</v>
      </c>
      <c r="F22" s="28">
        <v>19428550014.279999</v>
      </c>
      <c r="G22" s="28">
        <v>234213750.94999999</v>
      </c>
      <c r="H22" s="28">
        <v>1656482530.52</v>
      </c>
      <c r="I22" s="28">
        <v>201252988.97</v>
      </c>
      <c r="J22" s="28">
        <v>18272760257.529999</v>
      </c>
      <c r="K22" s="28">
        <v>7550852448.3299999</v>
      </c>
      <c r="L22" s="61">
        <f t="shared" si="0"/>
        <v>0.41322998506579645</v>
      </c>
      <c r="M22" s="28">
        <f t="shared" si="1"/>
        <v>6901944036.2299995</v>
      </c>
      <c r="N22" s="61">
        <f t="shared" si="2"/>
        <v>0.35520000000000002</v>
      </c>
    </row>
    <row r="23" spans="1:14">
      <c r="A23" s="77" t="s">
        <v>23</v>
      </c>
      <c r="B23" s="28">
        <v>155488101851.69</v>
      </c>
      <c r="C23" s="28">
        <v>23085213960.630001</v>
      </c>
      <c r="D23" s="28">
        <v>132402887891.06</v>
      </c>
      <c r="E23" s="93">
        <v>1.5326</v>
      </c>
      <c r="F23" s="28">
        <v>86390487455.570007</v>
      </c>
      <c r="G23" s="28"/>
      <c r="H23" s="28">
        <v>3884535074.1199999</v>
      </c>
      <c r="I23" s="28"/>
      <c r="J23" s="28">
        <v>82432561595.789993</v>
      </c>
      <c r="K23" s="28">
        <v>139627969996.34</v>
      </c>
      <c r="L23" s="61">
        <f t="shared" si="0"/>
        <v>1.6938448507885637</v>
      </c>
      <c r="M23" s="28">
        <f t="shared" si="1"/>
        <v>132402887891.06</v>
      </c>
      <c r="N23" s="61">
        <f t="shared" si="2"/>
        <v>1.5326</v>
      </c>
    </row>
    <row r="24" spans="1:14">
      <c r="A24" s="77" t="s">
        <v>24</v>
      </c>
      <c r="B24" s="28">
        <v>8744783409.4300003</v>
      </c>
      <c r="C24" s="28">
        <v>6349145869.9399996</v>
      </c>
      <c r="D24" s="28">
        <v>2395637539.4899998</v>
      </c>
      <c r="E24" s="93">
        <v>0.14369999999999999</v>
      </c>
      <c r="F24" s="28">
        <v>16668387830.73</v>
      </c>
      <c r="G24" s="28"/>
      <c r="H24" s="28">
        <v>316293616.32999998</v>
      </c>
      <c r="I24" s="28"/>
      <c r="J24" s="28">
        <v>15809113944.469999</v>
      </c>
      <c r="K24" s="28">
        <v>3383342191.5999999</v>
      </c>
      <c r="L24" s="61">
        <f t="shared" si="0"/>
        <v>0.21401213271560277</v>
      </c>
      <c r="M24" s="28">
        <f t="shared" si="1"/>
        <v>2395637539.4899998</v>
      </c>
      <c r="N24" s="61">
        <f t="shared" si="2"/>
        <v>0.14369999999999999</v>
      </c>
    </row>
    <row r="25" spans="1:14">
      <c r="A25" s="77" t="s">
        <v>25</v>
      </c>
      <c r="B25" s="28">
        <v>6033442998.9799995</v>
      </c>
      <c r="C25" s="28">
        <v>13467684020.690001</v>
      </c>
      <c r="D25" s="28">
        <v>-7434241021.71</v>
      </c>
      <c r="E25" s="93">
        <v>-0.27800000000000002</v>
      </c>
      <c r="F25" s="28">
        <v>26745876679.57</v>
      </c>
      <c r="G25" s="28">
        <v>0</v>
      </c>
      <c r="H25" s="28">
        <v>410260416.47000003</v>
      </c>
      <c r="I25" s="28">
        <v>357817265.85000002</v>
      </c>
      <c r="J25" s="28">
        <v>24596244886.82</v>
      </c>
      <c r="K25" s="28">
        <v>-4333588005.4700003</v>
      </c>
      <c r="L25" s="61">
        <f t="shared" si="0"/>
        <v>-0.17618900874548421</v>
      </c>
      <c r="M25" s="28">
        <f t="shared" si="1"/>
        <v>-7434241021.71</v>
      </c>
      <c r="N25" s="61">
        <f t="shared" si="2"/>
        <v>-0.27800000000000002</v>
      </c>
    </row>
    <row r="26" spans="1:14">
      <c r="A26" s="77" t="s">
        <v>26</v>
      </c>
      <c r="B26" s="28">
        <v>5407451583.5</v>
      </c>
      <c r="C26" s="28">
        <v>7702975640.6899996</v>
      </c>
      <c r="D26" s="28">
        <v>-2295524057.1900001</v>
      </c>
      <c r="E26" s="93">
        <v>-7.690000000000001E-2</v>
      </c>
      <c r="F26" s="28">
        <v>29850711393.52</v>
      </c>
      <c r="G26" s="28"/>
      <c r="H26" s="28"/>
      <c r="I26" s="28">
        <v>64928138.200000003</v>
      </c>
      <c r="J26" s="28">
        <v>26996311530.32</v>
      </c>
      <c r="K26" s="28">
        <v>445306848.81</v>
      </c>
      <c r="L26" s="61">
        <f t="shared" si="0"/>
        <v>1.6495099647589582E-2</v>
      </c>
      <c r="M26" s="28">
        <f t="shared" si="1"/>
        <v>-2295524057.1900001</v>
      </c>
      <c r="N26" s="61">
        <f t="shared" si="2"/>
        <v>-7.690000000000001E-2</v>
      </c>
    </row>
    <row r="27" spans="1:14">
      <c r="A27" s="77" t="s">
        <v>27</v>
      </c>
      <c r="B27" s="28">
        <v>4940368651.6400003</v>
      </c>
      <c r="C27" s="28">
        <v>6340405519.0600004</v>
      </c>
      <c r="D27" s="28">
        <v>-1400036867.4200001</v>
      </c>
      <c r="E27" s="93">
        <v>-9.9399999999999988E-2</v>
      </c>
      <c r="F27" s="28">
        <v>14087014855.299999</v>
      </c>
      <c r="G27" s="28"/>
      <c r="H27" s="28">
        <v>2374778222.2800002</v>
      </c>
      <c r="I27" s="28"/>
      <c r="J27" s="28">
        <v>13035337043.709999</v>
      </c>
      <c r="K27" s="28">
        <v>-400261759.06999999</v>
      </c>
      <c r="L27" s="61">
        <f t="shared" si="0"/>
        <v>-3.0705900256191698E-2</v>
      </c>
      <c r="M27" s="28">
        <f t="shared" si="1"/>
        <v>-1400036867.4200001</v>
      </c>
      <c r="N27" s="61">
        <f t="shared" si="2"/>
        <v>-9.9399999999999988E-2</v>
      </c>
    </row>
    <row r="28" spans="1:14">
      <c r="A28" s="77" t="s">
        <v>28</v>
      </c>
      <c r="B28" s="28">
        <v>15989220809.51</v>
      </c>
      <c r="C28" s="28">
        <v>7690939388.3000002</v>
      </c>
      <c r="D28" s="28">
        <v>8298281421.21</v>
      </c>
      <c r="E28" s="93">
        <v>0.2515</v>
      </c>
      <c r="F28" s="28">
        <v>32999133860.799999</v>
      </c>
      <c r="G28" s="28"/>
      <c r="H28" s="28">
        <v>315876250.83999997</v>
      </c>
      <c r="I28" s="28"/>
      <c r="J28" s="28">
        <v>31336169545.049999</v>
      </c>
      <c r="K28" s="28">
        <v>11325610707.1</v>
      </c>
      <c r="L28" s="61">
        <f t="shared" si="0"/>
        <v>0.3614229458012696</v>
      </c>
      <c r="M28" s="28">
        <f t="shared" si="1"/>
        <v>8298281421.21</v>
      </c>
      <c r="N28" s="61">
        <f t="shared" si="2"/>
        <v>0.2515</v>
      </c>
    </row>
    <row r="29" spans="1:14">
      <c r="A29" s="77" t="s">
        <v>29</v>
      </c>
      <c r="B29" s="28">
        <v>8394065234.3599997</v>
      </c>
      <c r="C29" s="28">
        <v>4466796032.2700005</v>
      </c>
      <c r="D29" s="28">
        <v>3927269202.0900002</v>
      </c>
      <c r="E29" s="93">
        <v>0.31829999999999997</v>
      </c>
      <c r="F29" s="28">
        <v>12337290324.66</v>
      </c>
      <c r="G29" s="28"/>
      <c r="H29" s="28">
        <v>1703707314.98</v>
      </c>
      <c r="I29" s="28">
        <v>107054367.59999999</v>
      </c>
      <c r="J29" s="28">
        <v>11441343980.84</v>
      </c>
      <c r="K29" s="28">
        <v>5545089559.3599997</v>
      </c>
      <c r="L29" s="61">
        <f t="shared" si="0"/>
        <v>0.48465368829448396</v>
      </c>
      <c r="M29" s="28">
        <f t="shared" si="1"/>
        <v>3927269202.0900002</v>
      </c>
      <c r="N29" s="61">
        <f t="shared" si="2"/>
        <v>0.31829999999999997</v>
      </c>
    </row>
    <row r="30" spans="1:14">
      <c r="A30" s="77" t="s">
        <v>80</v>
      </c>
      <c r="B30" s="28">
        <v>30638394034.330002</v>
      </c>
      <c r="C30" s="28">
        <v>23512593064.529999</v>
      </c>
      <c r="D30" s="28">
        <v>7125800969.8000002</v>
      </c>
      <c r="E30" s="93">
        <v>0.13750000000000001</v>
      </c>
      <c r="F30" s="28">
        <v>51828172196.449997</v>
      </c>
      <c r="G30" s="28">
        <v>12725.89</v>
      </c>
      <c r="H30" s="28">
        <v>7433375161.3699999</v>
      </c>
      <c r="I30" s="28">
        <v>830757243.92999995</v>
      </c>
      <c r="J30" s="28">
        <v>47821663225.779999</v>
      </c>
      <c r="K30" s="28">
        <v>12649851423.969999</v>
      </c>
      <c r="L30" s="61">
        <f t="shared" si="0"/>
        <v>0.26452136062784698</v>
      </c>
      <c r="M30" s="28">
        <f t="shared" si="1"/>
        <v>7125800969.8000002</v>
      </c>
      <c r="N30" s="61">
        <f t="shared" si="2"/>
        <v>0.13750000000000001</v>
      </c>
    </row>
    <row r="31" spans="1:14">
      <c r="A31" s="77" t="s">
        <v>30</v>
      </c>
      <c r="B31" s="28">
        <v>185950363407.45001</v>
      </c>
      <c r="C31" s="28">
        <v>27353232412.59</v>
      </c>
      <c r="D31" s="28">
        <v>158597130994.85999</v>
      </c>
      <c r="E31" s="93">
        <v>1.7415</v>
      </c>
      <c r="F31" s="28">
        <v>91067422328.559998</v>
      </c>
      <c r="G31" s="28">
        <v>770836750.94000006</v>
      </c>
      <c r="H31" s="28">
        <v>4016769186.27</v>
      </c>
      <c r="I31" s="28">
        <v>1354494307.49</v>
      </c>
      <c r="J31" s="28">
        <v>82455459589.610001</v>
      </c>
      <c r="K31" s="28">
        <v>163820921059.23999</v>
      </c>
      <c r="L31" s="61">
        <f t="shared" si="0"/>
        <v>1.9867807647255251</v>
      </c>
      <c r="M31" s="28">
        <f t="shared" si="1"/>
        <v>158597130994.85999</v>
      </c>
      <c r="N31" s="61">
        <f t="shared" si="2"/>
        <v>1.7415</v>
      </c>
    </row>
    <row r="32" spans="1:14">
      <c r="A32" s="77" t="s">
        <v>81</v>
      </c>
      <c r="B32" s="28">
        <v>4865885335.4399996</v>
      </c>
      <c r="C32" s="28">
        <v>1372197018.6199999</v>
      </c>
      <c r="D32" s="28">
        <v>3493688316.8200002</v>
      </c>
      <c r="E32" s="93">
        <v>0.27</v>
      </c>
      <c r="F32" s="28">
        <v>12939712900.799999</v>
      </c>
      <c r="G32" s="28"/>
      <c r="H32" s="28">
        <v>1829588732.79</v>
      </c>
      <c r="I32" s="28"/>
      <c r="J32" s="28">
        <v>12242458472.889999</v>
      </c>
      <c r="K32" s="28">
        <v>4225103797.8200002</v>
      </c>
      <c r="L32" s="61">
        <f t="shared" si="0"/>
        <v>0.34511889970271686</v>
      </c>
      <c r="M32" s="28">
        <f t="shared" si="1"/>
        <v>3493688316.8200002</v>
      </c>
      <c r="N32" s="61">
        <f t="shared" si="2"/>
        <v>0.27</v>
      </c>
    </row>
    <row r="33" spans="1:14">
      <c r="A33" s="77" t="s">
        <v>31</v>
      </c>
      <c r="B33" s="28">
        <v>4923776573.6099997</v>
      </c>
      <c r="C33" s="28">
        <v>4935397913.6700001</v>
      </c>
      <c r="D33" s="28">
        <v>-11621340.060000001</v>
      </c>
      <c r="E33" s="93">
        <v>-1.1000000000000001E-3</v>
      </c>
      <c r="F33" s="28">
        <v>10873761157.24</v>
      </c>
      <c r="G33" s="28"/>
      <c r="H33" s="28">
        <v>2115280606.1700001</v>
      </c>
      <c r="I33" s="28">
        <v>105527873.95</v>
      </c>
      <c r="J33" s="28">
        <v>10017331562.620001</v>
      </c>
      <c r="K33" s="28">
        <v>-510393984.68000001</v>
      </c>
      <c r="L33" s="61">
        <f t="shared" si="0"/>
        <v>-5.0951092263387968E-2</v>
      </c>
      <c r="M33" s="28">
        <f t="shared" si="1"/>
        <v>-11621340.060000001</v>
      </c>
      <c r="N33" s="61">
        <f t="shared" si="2"/>
        <v>-1.1000000000000001E-3</v>
      </c>
    </row>
    <row r="34" spans="1:14">
      <c r="A34" s="77" t="s">
        <v>82</v>
      </c>
      <c r="B34" s="28">
        <v>1655705481.46</v>
      </c>
      <c r="C34" s="28">
        <v>2403890733.5100002</v>
      </c>
      <c r="D34" s="28">
        <v>-748185252.04999995</v>
      </c>
      <c r="E34" s="93">
        <v>-0.1308</v>
      </c>
      <c r="F34" s="28">
        <v>5719709186.3599997</v>
      </c>
      <c r="G34" s="28"/>
      <c r="H34" s="28">
        <v>265760363.97</v>
      </c>
      <c r="I34" s="28"/>
      <c r="J34" s="28">
        <v>5538105849.3900003</v>
      </c>
      <c r="K34" s="28">
        <v>-165842493.62</v>
      </c>
      <c r="L34" s="61">
        <f t="shared" si="0"/>
        <v>-2.9945706732612716E-2</v>
      </c>
      <c r="M34" s="28">
        <f t="shared" si="1"/>
        <v>-748185252.04999995</v>
      </c>
      <c r="N34" s="61">
        <f t="shared" si="2"/>
        <v>-0.1308</v>
      </c>
    </row>
    <row r="35" spans="1:14">
      <c r="A35" s="77" t="s">
        <v>32</v>
      </c>
      <c r="B35" s="28">
        <v>98724516672.570007</v>
      </c>
      <c r="C35" s="28">
        <v>10381184229.120001</v>
      </c>
      <c r="D35" s="28">
        <v>88343332443.449997</v>
      </c>
      <c r="E35" s="93">
        <v>1.6308</v>
      </c>
      <c r="F35" s="28">
        <v>54173201000.980003</v>
      </c>
      <c r="G35" s="28"/>
      <c r="H35" s="28">
        <v>12053350794.040001</v>
      </c>
      <c r="I35" s="28"/>
      <c r="J35" s="28">
        <v>53848541760.440002</v>
      </c>
      <c r="K35" s="28">
        <v>98327576543.860001</v>
      </c>
      <c r="L35" s="61">
        <f t="shared" si="0"/>
        <v>1.8260025866865099</v>
      </c>
      <c r="M35" s="28">
        <f t="shared" si="1"/>
        <v>88343332443.449997</v>
      </c>
      <c r="N35" s="61">
        <f t="shared" si="2"/>
        <v>1.6308</v>
      </c>
    </row>
    <row r="36" spans="1:14">
      <c r="A36" s="77" t="s">
        <v>33</v>
      </c>
      <c r="B36" s="28">
        <v>22252062775.98</v>
      </c>
      <c r="C36" s="28">
        <v>9333323976.4300003</v>
      </c>
      <c r="D36" s="28">
        <v>12918738799.549999</v>
      </c>
      <c r="E36" s="93">
        <v>0.37709999999999999</v>
      </c>
      <c r="F36" s="28">
        <v>34254395018.09</v>
      </c>
      <c r="G36" s="28"/>
      <c r="H36" s="28">
        <v>2451244528.7399998</v>
      </c>
      <c r="I36" s="28"/>
      <c r="J36" s="28">
        <v>31039534035.09</v>
      </c>
      <c r="K36" s="28">
        <v>16480920704.790001</v>
      </c>
      <c r="L36" s="61">
        <f t="shared" si="0"/>
        <v>0.53096546765677677</v>
      </c>
      <c r="M36" s="28">
        <f t="shared" si="1"/>
        <v>12918738799.549999</v>
      </c>
      <c r="N36" s="61">
        <f t="shared" si="2"/>
        <v>0.37709999999999999</v>
      </c>
    </row>
    <row r="37" spans="1:14">
      <c r="A37" s="77" t="s">
        <v>34</v>
      </c>
      <c r="B37" s="28">
        <v>4565015023.1300001</v>
      </c>
      <c r="C37" s="28">
        <v>2189615883.0100002</v>
      </c>
      <c r="D37" s="28">
        <v>2375399140.1199999</v>
      </c>
      <c r="E37" s="93">
        <v>0.23120000000000002</v>
      </c>
      <c r="F37" s="28">
        <v>10275727160.549999</v>
      </c>
      <c r="G37" s="28"/>
      <c r="H37" s="28">
        <v>1359498867.3599999</v>
      </c>
      <c r="I37" s="28">
        <v>197252863.37</v>
      </c>
      <c r="J37" s="28">
        <v>9672593393.6100006</v>
      </c>
      <c r="K37" s="28">
        <v>3113052809.5999999</v>
      </c>
      <c r="L37" s="61">
        <f t="shared" si="0"/>
        <v>0.3218426209931014</v>
      </c>
      <c r="M37" s="28">
        <f t="shared" si="1"/>
        <v>2375399140.1199999</v>
      </c>
      <c r="N37" s="61">
        <f t="shared" si="2"/>
        <v>0.23120000000000002</v>
      </c>
    </row>
    <row r="38" spans="1:14">
      <c r="A38" s="77" t="s">
        <v>35</v>
      </c>
      <c r="B38" s="28">
        <v>321861122753.47998</v>
      </c>
      <c r="C38" s="28">
        <v>70670593305.779999</v>
      </c>
      <c r="D38" s="28">
        <v>251190529447.70001</v>
      </c>
      <c r="E38" s="93">
        <v>1.1973</v>
      </c>
      <c r="F38" s="28">
        <v>209800530565.98001</v>
      </c>
      <c r="G38" s="28">
        <v>264926655.84999999</v>
      </c>
      <c r="H38" s="28">
        <v>30514657134.419998</v>
      </c>
      <c r="I38" s="28"/>
      <c r="J38" s="28">
        <v>196999264980.10001</v>
      </c>
      <c r="K38" s="28">
        <v>249588126649.45001</v>
      </c>
      <c r="L38" s="61">
        <f t="shared" si="0"/>
        <v>1.2669495323988254</v>
      </c>
      <c r="M38" s="28">
        <f t="shared" si="1"/>
        <v>251190529447.70001</v>
      </c>
      <c r="N38" s="61">
        <f t="shared" si="2"/>
        <v>1.1973</v>
      </c>
    </row>
    <row r="39" spans="1:14">
      <c r="A39" s="78" t="s">
        <v>83</v>
      </c>
      <c r="B39" s="30">
        <v>4325907922.04</v>
      </c>
      <c r="C39" s="30">
        <v>3719592948.46</v>
      </c>
      <c r="D39" s="30">
        <v>606314973.58000004</v>
      </c>
      <c r="E39" s="94">
        <v>5.6299999999999996E-2</v>
      </c>
      <c r="F39" s="30">
        <v>10778433814.719999</v>
      </c>
      <c r="G39" s="30"/>
      <c r="H39" s="30"/>
      <c r="I39" s="30">
        <v>406622313.88999999</v>
      </c>
      <c r="J39" s="30">
        <v>10052110448.209999</v>
      </c>
      <c r="K39" s="30">
        <v>1970008799.8900001</v>
      </c>
      <c r="L39" s="62">
        <f t="shared" si="0"/>
        <v>0.19597962139789299</v>
      </c>
      <c r="M39" s="30">
        <f t="shared" si="1"/>
        <v>606314973.58000004</v>
      </c>
      <c r="N39" s="62">
        <f t="shared" si="2"/>
        <v>5.6299999999999996E-2</v>
      </c>
    </row>
    <row r="40" spans="1:14">
      <c r="A40" s="59"/>
      <c r="N40" s="1"/>
    </row>
    <row r="41" spans="1:14">
      <c r="G41">
        <v>100</v>
      </c>
      <c r="N41" s="1"/>
    </row>
  </sheetData>
  <mergeCells count="5">
    <mergeCell ref="M11:N11"/>
    <mergeCell ref="B2:C2"/>
    <mergeCell ref="A11:A12"/>
    <mergeCell ref="B11:I11"/>
    <mergeCell ref="J11:L11"/>
  </mergeCells>
  <hyperlinks>
    <hyperlink ref="B2:C2" location="Índice!A1" display="Clique aqui para voltar ao índice" xr:uid="{90B160ED-9E43-4C35-A249-612D1AC5B2F7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"/>
  <sheetViews>
    <sheetView showGridLines="0" zoomScaleNormal="100" workbookViewId="0">
      <selection activeCell="J30" sqref="J30"/>
    </sheetView>
  </sheetViews>
  <sheetFormatPr defaultRowHeight="15"/>
  <cols>
    <col min="1" max="1" width="7" customWidth="1"/>
    <col min="2" max="2" width="17.5703125" customWidth="1"/>
    <col min="3" max="3" width="17.42578125" customWidth="1"/>
    <col min="4" max="4" width="10.5703125" customWidth="1"/>
    <col min="5" max="5" width="16.140625" customWidth="1"/>
    <col min="6" max="6" width="10.85546875" customWidth="1"/>
  </cols>
  <sheetData>
    <row r="1" spans="1:6" ht="15.75" thickBot="1">
      <c r="A1" s="17"/>
      <c r="B1" s="18"/>
      <c r="C1" s="18"/>
    </row>
    <row r="2" spans="1:6" ht="15.75" thickBot="1">
      <c r="A2" s="17"/>
      <c r="B2" s="122" t="s">
        <v>86</v>
      </c>
      <c r="C2" s="123"/>
    </row>
    <row r="3" spans="1:6">
      <c r="A3" s="17"/>
      <c r="B3" s="18"/>
      <c r="C3" s="18"/>
    </row>
    <row r="4" spans="1:6" ht="17.25">
      <c r="A4" s="19" t="s">
        <v>87</v>
      </c>
      <c r="B4" s="20"/>
      <c r="C4" s="20"/>
    </row>
    <row r="5" spans="1:6" ht="17.25">
      <c r="A5" s="19" t="s">
        <v>145</v>
      </c>
      <c r="B5" s="20"/>
      <c r="C5" s="20"/>
    </row>
    <row r="6" spans="1:6" ht="17.25">
      <c r="A6" s="19" t="s">
        <v>88</v>
      </c>
      <c r="B6" s="20"/>
      <c r="C6" s="20"/>
    </row>
    <row r="7" spans="1:6" ht="17.25">
      <c r="A7" s="19" t="str">
        <f>'1.'!A7</f>
        <v>RGF 1º quadrimestre de 2022</v>
      </c>
      <c r="B7" s="20"/>
      <c r="C7" s="20"/>
    </row>
    <row r="8" spans="1:6" ht="17.25">
      <c r="A8" s="19" t="s">
        <v>95</v>
      </c>
      <c r="B8" s="20"/>
      <c r="C8" s="20"/>
    </row>
    <row r="9" spans="1:6" ht="17.25">
      <c r="A9" s="19" t="s">
        <v>89</v>
      </c>
      <c r="B9" s="20"/>
      <c r="C9" s="20"/>
    </row>
    <row r="10" spans="1:6" ht="17.25">
      <c r="A10" s="19"/>
      <c r="B10" s="20"/>
      <c r="C10" s="20"/>
    </row>
    <row r="11" spans="1:6">
      <c r="F11" s="32"/>
    </row>
    <row r="12" spans="1:6" s="9" customFormat="1" ht="51">
      <c r="A12" s="71" t="s">
        <v>12</v>
      </c>
      <c r="B12" s="71" t="s">
        <v>37</v>
      </c>
      <c r="C12" s="71" t="s">
        <v>98</v>
      </c>
      <c r="D12" s="71" t="s">
        <v>79</v>
      </c>
      <c r="E12" s="71" t="s">
        <v>36</v>
      </c>
      <c r="F12" s="71" t="s">
        <v>99</v>
      </c>
    </row>
    <row r="13" spans="1:6">
      <c r="A13" s="76" t="str">
        <f>'6.'!A13</f>
        <v>AC</v>
      </c>
      <c r="B13" s="26">
        <f>'6.'!B13</f>
        <v>3846539183.9299998</v>
      </c>
      <c r="C13" s="26">
        <f>'6.'!M13</f>
        <v>1831666097.3900001</v>
      </c>
      <c r="D13" s="27">
        <f>C13/B13</f>
        <v>0.47618547733565297</v>
      </c>
      <c r="E13" s="26">
        <f>'6.'!C13</f>
        <v>2014873086.54</v>
      </c>
      <c r="F13" s="27">
        <f>E13/B13</f>
        <v>0.52381452266434703</v>
      </c>
    </row>
    <row r="14" spans="1:6">
      <c r="A14" s="77" t="str">
        <f>'6.'!A14</f>
        <v>AL</v>
      </c>
      <c r="B14" s="28">
        <f>'6.'!B14</f>
        <v>9283418222.9300003</v>
      </c>
      <c r="C14" s="28">
        <f>'6.'!M14</f>
        <v>5273989889.6999998</v>
      </c>
      <c r="D14" s="29">
        <f t="shared" ref="D14:D39" si="0">C14/B14</f>
        <v>0.56810861721960015</v>
      </c>
      <c r="E14" s="28">
        <f>'6.'!C14</f>
        <v>4009428333.23</v>
      </c>
      <c r="F14" s="29">
        <f t="shared" ref="F14:F39" si="1">E14/B14</f>
        <v>0.43189138278039985</v>
      </c>
    </row>
    <row r="15" spans="1:6">
      <c r="A15" s="77" t="str">
        <f>'6.'!A15</f>
        <v>AM</v>
      </c>
      <c r="B15" s="28">
        <f>'6.'!B15</f>
        <v>9692050391.0699997</v>
      </c>
      <c r="C15" s="28">
        <f>'6.'!M15</f>
        <v>3433733967.9499998</v>
      </c>
      <c r="D15" s="29">
        <f t="shared" si="0"/>
        <v>0.35428354469904033</v>
      </c>
      <c r="E15" s="28">
        <f>'6.'!C15</f>
        <v>6258316423.1199999</v>
      </c>
      <c r="F15" s="29">
        <f t="shared" si="1"/>
        <v>0.64571645530095967</v>
      </c>
    </row>
    <row r="16" spans="1:6">
      <c r="A16" s="77" t="str">
        <f>'6.'!A16</f>
        <v>AP</v>
      </c>
      <c r="B16" s="28">
        <f>'6.'!B16</f>
        <v>5112578817.79</v>
      </c>
      <c r="C16" s="28">
        <f>'6.'!M16</f>
        <v>2055833902.4300001</v>
      </c>
      <c r="D16" s="29">
        <f t="shared" si="0"/>
        <v>0.40211290147281675</v>
      </c>
      <c r="E16" s="28">
        <f>'6.'!C16</f>
        <v>3056744915.3600001</v>
      </c>
      <c r="F16" s="29">
        <f t="shared" si="1"/>
        <v>0.59788709852718336</v>
      </c>
    </row>
    <row r="17" spans="1:6">
      <c r="A17" s="77" t="str">
        <f>'6.'!A17</f>
        <v>BA</v>
      </c>
      <c r="B17" s="28">
        <f>'6.'!B17</f>
        <v>27253528723.150002</v>
      </c>
      <c r="C17" s="28">
        <f>'6.'!M17</f>
        <v>12721590439.33</v>
      </c>
      <c r="D17" s="29">
        <f t="shared" si="0"/>
        <v>0.46678690926815219</v>
      </c>
      <c r="E17" s="28">
        <f>'6.'!C17</f>
        <v>14531938283.82</v>
      </c>
      <c r="F17" s="29">
        <f t="shared" si="1"/>
        <v>0.53321309073184775</v>
      </c>
    </row>
    <row r="18" spans="1:6">
      <c r="A18" s="77" t="str">
        <f>'6.'!A18</f>
        <v>CE</v>
      </c>
      <c r="B18" s="28">
        <f>'6.'!B18</f>
        <v>17441372764.189999</v>
      </c>
      <c r="C18" s="28">
        <f>'6.'!M18</f>
        <v>7840626652.5500002</v>
      </c>
      <c r="D18" s="29">
        <f t="shared" si="0"/>
        <v>0.44954183128567116</v>
      </c>
      <c r="E18" s="28">
        <f>'6.'!C18</f>
        <v>9600746111.6399994</v>
      </c>
      <c r="F18" s="29">
        <f t="shared" si="1"/>
        <v>0.55045816871432895</v>
      </c>
    </row>
    <row r="19" spans="1:6">
      <c r="A19" s="77" t="str">
        <f>'6.'!A19</f>
        <v>DF</v>
      </c>
      <c r="B19" s="28">
        <f>'6.'!B19</f>
        <v>10402015322.049999</v>
      </c>
      <c r="C19" s="28">
        <f>'6.'!M19</f>
        <v>4424705270.46</v>
      </c>
      <c r="D19" s="29">
        <f t="shared" si="0"/>
        <v>0.42537000124202778</v>
      </c>
      <c r="E19" s="28">
        <f>'6.'!C19</f>
        <v>5977310051.5900002</v>
      </c>
      <c r="F19" s="29">
        <f t="shared" si="1"/>
        <v>0.57462999875797227</v>
      </c>
    </row>
    <row r="20" spans="1:6">
      <c r="A20" s="77" t="str">
        <f>'6.'!A20</f>
        <v>ES</v>
      </c>
      <c r="B20" s="28">
        <f>'6.'!B20</f>
        <v>7252370576.1499996</v>
      </c>
      <c r="C20" s="28">
        <f>'6.'!M20</f>
        <v>-1271453141.0599999</v>
      </c>
      <c r="D20" s="29">
        <f t="shared" si="0"/>
        <v>-0.17531552307065984</v>
      </c>
      <c r="E20" s="28">
        <f>'6.'!C20</f>
        <v>8523823717.21</v>
      </c>
      <c r="F20" s="29">
        <f t="shared" si="1"/>
        <v>1.17531552307066</v>
      </c>
    </row>
    <row r="21" spans="1:6">
      <c r="A21" s="77" t="str">
        <f>'6.'!A21</f>
        <v>GO</v>
      </c>
      <c r="B21" s="28">
        <f>'6.'!B21</f>
        <v>23381563478.490002</v>
      </c>
      <c r="C21" s="28">
        <f>'6.'!M21</f>
        <v>13407593741.110001</v>
      </c>
      <c r="D21" s="29">
        <f t="shared" si="0"/>
        <v>0.5734258854607559</v>
      </c>
      <c r="E21" s="28">
        <f>'6.'!C21</f>
        <v>9973969737.3799992</v>
      </c>
      <c r="F21" s="29">
        <f t="shared" si="1"/>
        <v>0.42657411453924404</v>
      </c>
    </row>
    <row r="22" spans="1:6">
      <c r="A22" s="77" t="str">
        <f>'6.'!A22</f>
        <v>MA</v>
      </c>
      <c r="B22" s="28">
        <f>'6.'!B22</f>
        <v>6941198143.4300003</v>
      </c>
      <c r="C22" s="28">
        <f>'6.'!M22</f>
        <v>6901944036.2299995</v>
      </c>
      <c r="D22" s="29">
        <f t="shared" si="0"/>
        <v>0.99434476492546819</v>
      </c>
      <c r="E22" s="28">
        <f>'6.'!C22</f>
        <v>39254107.200000003</v>
      </c>
      <c r="F22" s="29">
        <f t="shared" si="1"/>
        <v>5.6552350745317503E-3</v>
      </c>
    </row>
    <row r="23" spans="1:6">
      <c r="A23" s="77" t="str">
        <f>'6.'!A23</f>
        <v>MG</v>
      </c>
      <c r="B23" s="28">
        <f>'6.'!B23</f>
        <v>155488101851.69</v>
      </c>
      <c r="C23" s="28">
        <f>'6.'!M23</f>
        <v>132402887891.06</v>
      </c>
      <c r="D23" s="29">
        <f t="shared" si="0"/>
        <v>0.85153067221407408</v>
      </c>
      <c r="E23" s="28">
        <f>'6.'!C23</f>
        <v>23085213960.630001</v>
      </c>
      <c r="F23" s="29">
        <f t="shared" si="1"/>
        <v>0.14846932778592595</v>
      </c>
    </row>
    <row r="24" spans="1:6">
      <c r="A24" s="77" t="str">
        <f>'6.'!A24</f>
        <v>MS</v>
      </c>
      <c r="B24" s="28">
        <f>'6.'!B24</f>
        <v>8744783409.4300003</v>
      </c>
      <c r="C24" s="28">
        <f>'6.'!M24</f>
        <v>2395637539.4899998</v>
      </c>
      <c r="D24" s="29">
        <f t="shared" si="0"/>
        <v>0.27395047164994923</v>
      </c>
      <c r="E24" s="28">
        <f>'6.'!C24</f>
        <v>6349145869.9399996</v>
      </c>
      <c r="F24" s="29">
        <f t="shared" si="1"/>
        <v>0.72604952835005065</v>
      </c>
    </row>
    <row r="25" spans="1:6">
      <c r="A25" s="77" t="str">
        <f>'6.'!A25</f>
        <v>MT</v>
      </c>
      <c r="B25" s="28">
        <f>'6.'!B25</f>
        <v>6033442998.9799995</v>
      </c>
      <c r="C25" s="28">
        <f>'6.'!M25</f>
        <v>-7434241021.71</v>
      </c>
      <c r="D25" s="29">
        <f t="shared" si="0"/>
        <v>-1.2321722477475658</v>
      </c>
      <c r="E25" s="28">
        <f>'6.'!C25</f>
        <v>13467684020.690001</v>
      </c>
      <c r="F25" s="29">
        <f t="shared" si="1"/>
        <v>2.2321722477475658</v>
      </c>
    </row>
    <row r="26" spans="1:6">
      <c r="A26" s="77" t="str">
        <f>'6.'!A26</f>
        <v>PA</v>
      </c>
      <c r="B26" s="28">
        <f>'6.'!B26</f>
        <v>5407451583.5</v>
      </c>
      <c r="C26" s="28">
        <f>'6.'!M26</f>
        <v>-2295524057.1900001</v>
      </c>
      <c r="D26" s="29">
        <f t="shared" si="0"/>
        <v>-0.4245112548384965</v>
      </c>
      <c r="E26" s="28">
        <f>'6.'!C26</f>
        <v>7702975640.6899996</v>
      </c>
      <c r="F26" s="29">
        <f t="shared" si="1"/>
        <v>1.4245112548384964</v>
      </c>
    </row>
    <row r="27" spans="1:6">
      <c r="A27" s="77" t="str">
        <f>'6.'!A27</f>
        <v>PB</v>
      </c>
      <c r="B27" s="28">
        <f>'6.'!B27</f>
        <v>4940368651.6400003</v>
      </c>
      <c r="C27" s="28">
        <f>'6.'!M27</f>
        <v>-1400036867.4200001</v>
      </c>
      <c r="D27" s="29">
        <f t="shared" si="0"/>
        <v>-0.28338712475540567</v>
      </c>
      <c r="E27" s="28">
        <f>'6.'!C27</f>
        <v>6340405519.0600004</v>
      </c>
      <c r="F27" s="29">
        <f t="shared" si="1"/>
        <v>1.2833871247554056</v>
      </c>
    </row>
    <row r="28" spans="1:6">
      <c r="A28" s="77" t="str">
        <f>'6.'!A28</f>
        <v>PE</v>
      </c>
      <c r="B28" s="28">
        <f>'6.'!B28</f>
        <v>15989220809.51</v>
      </c>
      <c r="C28" s="28">
        <f>'6.'!M28</f>
        <v>8298281421.21</v>
      </c>
      <c r="D28" s="29">
        <f t="shared" si="0"/>
        <v>0.5189922335849152</v>
      </c>
      <c r="E28" s="28">
        <f>'6.'!C28</f>
        <v>7690939388.3000002</v>
      </c>
      <c r="F28" s="29">
        <f t="shared" si="1"/>
        <v>0.48100776641508486</v>
      </c>
    </row>
    <row r="29" spans="1:6">
      <c r="A29" s="77" t="str">
        <f>'6.'!A29</f>
        <v>PI</v>
      </c>
      <c r="B29" s="28">
        <f>'6.'!B29</f>
        <v>8394065234.3599997</v>
      </c>
      <c r="C29" s="28">
        <f>'6.'!M29</f>
        <v>3927269202.0900002</v>
      </c>
      <c r="D29" s="29">
        <f t="shared" si="0"/>
        <v>0.46786260202199065</v>
      </c>
      <c r="E29" s="28">
        <f>'6.'!C29</f>
        <v>4466796032.2700005</v>
      </c>
      <c r="F29" s="29">
        <f t="shared" si="1"/>
        <v>0.53213739797800952</v>
      </c>
    </row>
    <row r="30" spans="1:6">
      <c r="A30" s="77" t="str">
        <f>'6.'!A30</f>
        <v>PR</v>
      </c>
      <c r="B30" s="28">
        <f>'6.'!B30</f>
        <v>30638394034.330002</v>
      </c>
      <c r="C30" s="28">
        <f>'6.'!M30</f>
        <v>7125800969.8000002</v>
      </c>
      <c r="D30" s="29">
        <f t="shared" si="0"/>
        <v>0.23257749612514331</v>
      </c>
      <c r="E30" s="28">
        <f>'6.'!C30</f>
        <v>23512593064.529999</v>
      </c>
      <c r="F30" s="29">
        <f t="shared" si="1"/>
        <v>0.76742250387485655</v>
      </c>
    </row>
    <row r="31" spans="1:6">
      <c r="A31" s="77" t="str">
        <f>'6.'!A31</f>
        <v>RJ</v>
      </c>
      <c r="B31" s="28">
        <f>'6.'!B31</f>
        <v>185950363407.45001</v>
      </c>
      <c r="C31" s="28">
        <f>'6.'!M31</f>
        <v>158597130994.85999</v>
      </c>
      <c r="D31" s="29">
        <f t="shared" si="0"/>
        <v>0.85290035517352403</v>
      </c>
      <c r="E31" s="28">
        <f>'6.'!C31</f>
        <v>27353232412.59</v>
      </c>
      <c r="F31" s="29">
        <f t="shared" si="1"/>
        <v>0.14709964482647581</v>
      </c>
    </row>
    <row r="32" spans="1:6">
      <c r="A32" s="77" t="str">
        <f>'6.'!A32</f>
        <v>RN</v>
      </c>
      <c r="B32" s="28">
        <f>'6.'!B32</f>
        <v>4865885335.4399996</v>
      </c>
      <c r="C32" s="28">
        <f>'6.'!M32</f>
        <v>3493688316.8200002</v>
      </c>
      <c r="D32" s="29">
        <f t="shared" si="0"/>
        <v>0.71799643353167553</v>
      </c>
      <c r="E32" s="28">
        <f>'6.'!C32</f>
        <v>1372197018.6199999</v>
      </c>
      <c r="F32" s="29">
        <f t="shared" si="1"/>
        <v>0.28200356646832458</v>
      </c>
    </row>
    <row r="33" spans="1:6">
      <c r="A33" s="77" t="str">
        <f>'6.'!A33</f>
        <v>RO</v>
      </c>
      <c r="B33" s="28">
        <f>'6.'!B33</f>
        <v>4923776573.6099997</v>
      </c>
      <c r="C33" s="28">
        <f>'6.'!M33</f>
        <v>-11621340.060000001</v>
      </c>
      <c r="D33" s="29">
        <f t="shared" si="0"/>
        <v>-2.360249269287924E-3</v>
      </c>
      <c r="E33" s="28">
        <f>'6.'!C33</f>
        <v>4935397913.6700001</v>
      </c>
      <c r="F33" s="29">
        <f t="shared" si="1"/>
        <v>1.002360249269288</v>
      </c>
    </row>
    <row r="34" spans="1:6">
      <c r="A34" s="77" t="str">
        <f>'6.'!A34</f>
        <v>RR</v>
      </c>
      <c r="B34" s="28">
        <f>'6.'!B34</f>
        <v>1655705481.46</v>
      </c>
      <c r="C34" s="28">
        <f>'6.'!M34</f>
        <v>-748185252.04999995</v>
      </c>
      <c r="D34" s="29">
        <f t="shared" si="0"/>
        <v>-0.45188305554817071</v>
      </c>
      <c r="E34" s="28">
        <f>'6.'!C34</f>
        <v>2403890733.5100002</v>
      </c>
      <c r="F34" s="29">
        <f t="shared" si="1"/>
        <v>1.4518830555481708</v>
      </c>
    </row>
    <row r="35" spans="1:6">
      <c r="A35" s="77" t="str">
        <f>'6.'!A35</f>
        <v>RS</v>
      </c>
      <c r="B35" s="28">
        <f>'6.'!B35</f>
        <v>98724516672.570007</v>
      </c>
      <c r="C35" s="28">
        <f>'6.'!M35</f>
        <v>88343332443.449997</v>
      </c>
      <c r="D35" s="29">
        <f t="shared" si="0"/>
        <v>0.89484694806306042</v>
      </c>
      <c r="E35" s="28">
        <f>'6.'!C35</f>
        <v>10381184229.120001</v>
      </c>
      <c r="F35" s="29">
        <f t="shared" si="1"/>
        <v>0.10515305193693947</v>
      </c>
    </row>
    <row r="36" spans="1:6">
      <c r="A36" s="77" t="str">
        <f>'6.'!A36</f>
        <v>SC</v>
      </c>
      <c r="B36" s="28">
        <f>'6.'!B36</f>
        <v>22252062775.98</v>
      </c>
      <c r="C36" s="28">
        <f>'6.'!M36</f>
        <v>12918738799.549999</v>
      </c>
      <c r="D36" s="29">
        <f t="shared" si="0"/>
        <v>0.58056365064254345</v>
      </c>
      <c r="E36" s="28">
        <f>'6.'!C36</f>
        <v>9333323976.4300003</v>
      </c>
      <c r="F36" s="29">
        <f t="shared" si="1"/>
        <v>0.41943634935745649</v>
      </c>
    </row>
    <row r="37" spans="1:6">
      <c r="A37" s="77" t="str">
        <f>'6.'!A37</f>
        <v>SE</v>
      </c>
      <c r="B37" s="28">
        <f>'6.'!B37</f>
        <v>4565015023.1300001</v>
      </c>
      <c r="C37" s="28">
        <f>'6.'!M37</f>
        <v>2375399140.1199999</v>
      </c>
      <c r="D37" s="29">
        <f t="shared" si="0"/>
        <v>0.5203485920822466</v>
      </c>
      <c r="E37" s="28">
        <f>'6.'!C37</f>
        <v>2189615883.0100002</v>
      </c>
      <c r="F37" s="29">
        <f t="shared" si="1"/>
        <v>0.4796514079177534</v>
      </c>
    </row>
    <row r="38" spans="1:6">
      <c r="A38" s="77" t="str">
        <f>'6.'!A38</f>
        <v>SP</v>
      </c>
      <c r="B38" s="28">
        <f>'6.'!B38</f>
        <v>321861122753.47998</v>
      </c>
      <c r="C38" s="28">
        <f>'6.'!M38</f>
        <v>251190529447.70001</v>
      </c>
      <c r="D38" s="29">
        <f t="shared" si="0"/>
        <v>0.78043140873553707</v>
      </c>
      <c r="E38" s="28">
        <f>'6.'!C38</f>
        <v>70670593305.779999</v>
      </c>
      <c r="F38" s="29">
        <f t="shared" si="1"/>
        <v>0.21956859126446301</v>
      </c>
    </row>
    <row r="39" spans="1:6">
      <c r="A39" s="78" t="str">
        <f>'6.'!A39</f>
        <v>TO</v>
      </c>
      <c r="B39" s="30">
        <f>'6.'!B39</f>
        <v>4325907922.04</v>
      </c>
      <c r="C39" s="30">
        <f>'6.'!M39</f>
        <v>606314973.58000004</v>
      </c>
      <c r="D39" s="31">
        <f t="shared" si="0"/>
        <v>0.14015901043360066</v>
      </c>
      <c r="E39" s="30">
        <f>'6.'!C39</f>
        <v>3719592948.46</v>
      </c>
      <c r="F39" s="31">
        <f t="shared" si="1"/>
        <v>0.85984098956639943</v>
      </c>
    </row>
    <row r="40" spans="1:6">
      <c r="A40" s="59"/>
    </row>
  </sheetData>
  <mergeCells count="1">
    <mergeCell ref="B2:C2"/>
  </mergeCells>
  <hyperlinks>
    <hyperlink ref="B2:C2" location="Índice!A1" display="Clique aqui para voltar ao índice" xr:uid="{473781B6-2DE9-49E1-BB26-13606717E9A5}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0"/>
  <sheetViews>
    <sheetView showGridLines="0" zoomScaleNormal="100" workbookViewId="0">
      <selection activeCell="G7" sqref="G7"/>
    </sheetView>
  </sheetViews>
  <sheetFormatPr defaultColWidth="60.140625" defaultRowHeight="15"/>
  <cols>
    <col min="1" max="1" width="7.5703125" customWidth="1"/>
    <col min="2" max="2" width="12.42578125" customWidth="1"/>
    <col min="3" max="3" width="16.42578125" customWidth="1"/>
    <col min="4" max="4" width="19.42578125" customWidth="1"/>
    <col min="5" max="5" width="16.85546875" customWidth="1"/>
    <col min="6" max="6" width="16.5703125" customWidth="1"/>
    <col min="7" max="7" width="10.42578125" customWidth="1"/>
    <col min="8" max="8" width="12" customWidth="1"/>
    <col min="9" max="9" width="16" customWidth="1"/>
    <col min="10" max="10" width="8.140625" customWidth="1"/>
  </cols>
  <sheetData>
    <row r="1" spans="1:10" ht="15.75" thickBot="1">
      <c r="A1" s="17"/>
      <c r="B1" s="18"/>
      <c r="C1" s="18"/>
    </row>
    <row r="2" spans="1:10" ht="15.75" thickBot="1">
      <c r="A2" s="17"/>
      <c r="B2" s="122" t="s">
        <v>86</v>
      </c>
      <c r="C2" s="123"/>
    </row>
    <row r="3" spans="1:10">
      <c r="A3" s="17"/>
      <c r="B3" s="18"/>
      <c r="C3" s="18"/>
    </row>
    <row r="4" spans="1:10" ht="17.25">
      <c r="A4" s="19" t="s">
        <v>87</v>
      </c>
      <c r="B4" s="20"/>
      <c r="C4" s="20"/>
    </row>
    <row r="5" spans="1:10" ht="17.25">
      <c r="A5" s="19" t="s">
        <v>146</v>
      </c>
      <c r="B5" s="20"/>
      <c r="C5" s="20"/>
    </row>
    <row r="6" spans="1:10" ht="17.25">
      <c r="A6" s="19" t="s">
        <v>88</v>
      </c>
      <c r="B6" s="20"/>
      <c r="C6" s="20"/>
    </row>
    <row r="7" spans="1:10" ht="17.25">
      <c r="A7" s="19" t="str">
        <f>'1.'!A7</f>
        <v>RGF 1º quadrimestre de 2022</v>
      </c>
      <c r="B7" s="20"/>
      <c r="C7" s="20"/>
    </row>
    <row r="8" spans="1:10" ht="17.25">
      <c r="A8" s="19" t="s">
        <v>95</v>
      </c>
      <c r="B8" s="20"/>
      <c r="C8" s="20"/>
    </row>
    <row r="9" spans="1:10" ht="17.25">
      <c r="A9" s="19" t="s">
        <v>89</v>
      </c>
      <c r="B9" s="20"/>
      <c r="C9" s="20"/>
    </row>
    <row r="11" spans="1:10" s="33" customFormat="1" ht="38.25" customHeight="1">
      <c r="A11" s="148" t="s">
        <v>12</v>
      </c>
      <c r="B11" s="150" t="s">
        <v>51</v>
      </c>
      <c r="C11" s="150"/>
      <c r="D11" s="150"/>
      <c r="E11" s="150"/>
      <c r="F11" s="151" t="s">
        <v>135</v>
      </c>
      <c r="G11" s="153" t="s">
        <v>108</v>
      </c>
      <c r="H11" s="154"/>
      <c r="I11" s="154"/>
      <c r="J11" s="155"/>
    </row>
    <row r="12" spans="1:10" s="15" customFormat="1" ht="83.25" customHeight="1">
      <c r="A12" s="149"/>
      <c r="B12" s="67" t="s">
        <v>49</v>
      </c>
      <c r="C12" s="67" t="s">
        <v>50</v>
      </c>
      <c r="D12" s="67" t="s">
        <v>52</v>
      </c>
      <c r="E12" s="67" t="s">
        <v>107</v>
      </c>
      <c r="F12" s="152"/>
      <c r="G12" s="67" t="s">
        <v>49</v>
      </c>
      <c r="H12" s="67" t="s">
        <v>50</v>
      </c>
      <c r="I12" s="67" t="s">
        <v>52</v>
      </c>
      <c r="J12" s="67" t="s">
        <v>53</v>
      </c>
    </row>
    <row r="13" spans="1:10">
      <c r="A13" s="76" t="s">
        <v>13</v>
      </c>
      <c r="B13" s="26"/>
      <c r="C13" s="26">
        <v>3797380286.7800002</v>
      </c>
      <c r="D13" s="26">
        <v>49158897.149999999</v>
      </c>
      <c r="E13" s="26"/>
      <c r="F13" s="26">
        <f>'6.'!F13</f>
        <v>7139221329.6899996</v>
      </c>
      <c r="G13" s="27">
        <f>B13/F13</f>
        <v>0</v>
      </c>
      <c r="H13" s="27">
        <f t="shared" ref="H13:H39" si="0">C13/$F13</f>
        <v>0.53190398664176042</v>
      </c>
      <c r="I13" s="27">
        <f t="shared" ref="I13:I39" si="1">D13/$F13</f>
        <v>6.8857505433487639E-3</v>
      </c>
      <c r="J13" s="27">
        <f t="shared" ref="J13:J39" si="2">E13/$F13</f>
        <v>0</v>
      </c>
    </row>
    <row r="14" spans="1:10">
      <c r="A14" s="77" t="s">
        <v>14</v>
      </c>
      <c r="B14" s="28"/>
      <c r="C14" s="28">
        <v>9283418222.9300003</v>
      </c>
      <c r="D14" s="28"/>
      <c r="E14" s="28"/>
      <c r="F14" s="28">
        <f>'6.'!F14</f>
        <v>13293203777.17</v>
      </c>
      <c r="G14" s="29">
        <f t="shared" ref="G14:G39" si="3">B14/F14</f>
        <v>0</v>
      </c>
      <c r="H14" s="29">
        <f t="shared" si="0"/>
        <v>0.69835822714713203</v>
      </c>
      <c r="I14" s="29">
        <f t="shared" si="1"/>
        <v>0</v>
      </c>
      <c r="J14" s="29">
        <f t="shared" si="2"/>
        <v>0</v>
      </c>
    </row>
    <row r="15" spans="1:10">
      <c r="A15" s="77" t="s">
        <v>15</v>
      </c>
      <c r="B15" s="28"/>
      <c r="C15" s="28">
        <v>9692050391.0699997</v>
      </c>
      <c r="D15" s="28"/>
      <c r="E15" s="28"/>
      <c r="F15" s="28">
        <f>'6.'!F15</f>
        <v>20107463849.560001</v>
      </c>
      <c r="G15" s="29">
        <f t="shared" si="3"/>
        <v>0</v>
      </c>
      <c r="H15" s="29">
        <f t="shared" si="0"/>
        <v>0.48201257322076868</v>
      </c>
      <c r="I15" s="29">
        <f t="shared" si="1"/>
        <v>0</v>
      </c>
      <c r="J15" s="29">
        <f t="shared" si="2"/>
        <v>0</v>
      </c>
    </row>
    <row r="16" spans="1:10">
      <c r="A16" s="77" t="s">
        <v>16</v>
      </c>
      <c r="B16" s="28"/>
      <c r="C16" s="28">
        <v>4755636770.21</v>
      </c>
      <c r="D16" s="28">
        <v>356942047.57999998</v>
      </c>
      <c r="E16" s="28"/>
      <c r="F16" s="28">
        <f>'6.'!F16</f>
        <v>6959176964.21</v>
      </c>
      <c r="G16" s="29">
        <f t="shared" si="3"/>
        <v>0</v>
      </c>
      <c r="H16" s="29">
        <f t="shared" si="0"/>
        <v>0.6833619542465329</v>
      </c>
      <c r="I16" s="29">
        <f t="shared" si="1"/>
        <v>5.1290842209603123E-2</v>
      </c>
      <c r="J16" s="29">
        <f t="shared" si="2"/>
        <v>0</v>
      </c>
    </row>
    <row r="17" spans="1:10">
      <c r="A17" s="77" t="s">
        <v>17</v>
      </c>
      <c r="B17" s="28"/>
      <c r="C17" s="28">
        <v>22508662577.810001</v>
      </c>
      <c r="D17" s="28">
        <v>4744866145.3400002</v>
      </c>
      <c r="E17" s="28"/>
      <c r="F17" s="28">
        <f>'6.'!F17</f>
        <v>48471933447.339996</v>
      </c>
      <c r="G17" s="29">
        <f t="shared" si="3"/>
        <v>0</v>
      </c>
      <c r="H17" s="29">
        <f t="shared" si="0"/>
        <v>0.46436485976494946</v>
      </c>
      <c r="I17" s="29">
        <f t="shared" si="1"/>
        <v>9.7888939183637724E-2</v>
      </c>
      <c r="J17" s="29">
        <f t="shared" si="2"/>
        <v>0</v>
      </c>
    </row>
    <row r="18" spans="1:10">
      <c r="A18" s="77" t="s">
        <v>18</v>
      </c>
      <c r="B18" s="28"/>
      <c r="C18" s="28">
        <v>16328971291.57</v>
      </c>
      <c r="D18" s="28">
        <v>465267285.39999998</v>
      </c>
      <c r="E18" s="28">
        <v>647134187.22000003</v>
      </c>
      <c r="F18" s="28">
        <f>'6.'!F18</f>
        <v>26860054141.990002</v>
      </c>
      <c r="G18" s="29">
        <f t="shared" si="3"/>
        <v>0</v>
      </c>
      <c r="H18" s="29">
        <f t="shared" si="0"/>
        <v>0.60792771322240613</v>
      </c>
      <c r="I18" s="29">
        <f t="shared" si="1"/>
        <v>1.7321904227760032E-2</v>
      </c>
      <c r="J18" s="29">
        <f t="shared" si="2"/>
        <v>2.4092810230354037E-2</v>
      </c>
    </row>
    <row r="19" spans="1:10">
      <c r="A19" s="77" t="s">
        <v>19</v>
      </c>
      <c r="B19" s="28"/>
      <c r="C19" s="28">
        <v>4634850833.9099998</v>
      </c>
      <c r="D19" s="28">
        <v>5767164488.1400003</v>
      </c>
      <c r="E19" s="28"/>
      <c r="F19" s="28">
        <f>'6.'!F19</f>
        <v>28768230544.139999</v>
      </c>
      <c r="G19" s="29">
        <f t="shared" si="3"/>
        <v>0</v>
      </c>
      <c r="H19" s="29">
        <f t="shared" si="0"/>
        <v>0.16111004209308608</v>
      </c>
      <c r="I19" s="29">
        <f t="shared" si="1"/>
        <v>0.20046990652731522</v>
      </c>
      <c r="J19" s="29">
        <f t="shared" si="2"/>
        <v>0</v>
      </c>
    </row>
    <row r="20" spans="1:10">
      <c r="A20" s="77" t="s">
        <v>20</v>
      </c>
      <c r="B20" s="28"/>
      <c r="C20" s="28">
        <v>7057938089.2399998</v>
      </c>
      <c r="D20" s="28"/>
      <c r="E20" s="28">
        <v>194432486.91</v>
      </c>
      <c r="F20" s="28">
        <f>'6.'!F20</f>
        <v>20239786528.869999</v>
      </c>
      <c r="G20" s="29">
        <f t="shared" si="3"/>
        <v>0</v>
      </c>
      <c r="H20" s="29">
        <f t="shared" si="0"/>
        <v>0.34871603409317425</v>
      </c>
      <c r="I20" s="29">
        <f t="shared" si="1"/>
        <v>0</v>
      </c>
      <c r="J20" s="29">
        <f t="shared" si="2"/>
        <v>9.6064494866416605E-3</v>
      </c>
    </row>
    <row r="21" spans="1:10">
      <c r="A21" s="77" t="s">
        <v>21</v>
      </c>
      <c r="B21" s="28"/>
      <c r="C21" s="28">
        <v>21905090212.16</v>
      </c>
      <c r="D21" s="28">
        <v>1476473266.3299999</v>
      </c>
      <c r="E21" s="28"/>
      <c r="F21" s="28">
        <f>'6.'!F21</f>
        <v>33366515764.580002</v>
      </c>
      <c r="G21" s="29">
        <f t="shared" si="3"/>
        <v>0</v>
      </c>
      <c r="H21" s="29">
        <f t="shared" si="0"/>
        <v>0.65649917919848255</v>
      </c>
      <c r="I21" s="29">
        <f t="shared" si="1"/>
        <v>4.4250148164925875E-2</v>
      </c>
      <c r="J21" s="29">
        <f t="shared" si="2"/>
        <v>0</v>
      </c>
    </row>
    <row r="22" spans="1:10">
      <c r="A22" s="77" t="s">
        <v>22</v>
      </c>
      <c r="B22" s="28"/>
      <c r="C22" s="28">
        <v>5284715612.9099998</v>
      </c>
      <c r="D22" s="28">
        <v>1656482530.52</v>
      </c>
      <c r="E22" s="28"/>
      <c r="F22" s="28">
        <f>'6.'!F22</f>
        <v>19428550014.279999</v>
      </c>
      <c r="G22" s="29">
        <f t="shared" si="3"/>
        <v>0</v>
      </c>
      <c r="H22" s="29">
        <f t="shared" si="0"/>
        <v>0.27200772106131083</v>
      </c>
      <c r="I22" s="29">
        <f t="shared" si="1"/>
        <v>8.5260224221698697E-2</v>
      </c>
      <c r="J22" s="29">
        <f t="shared" si="2"/>
        <v>0</v>
      </c>
    </row>
    <row r="23" spans="1:10">
      <c r="A23" s="77" t="s">
        <v>23</v>
      </c>
      <c r="B23" s="28"/>
      <c r="C23" s="28">
        <v>144016853119.51001</v>
      </c>
      <c r="D23" s="28">
        <v>3884535074.1199999</v>
      </c>
      <c r="E23" s="28">
        <v>7586713658.0600004</v>
      </c>
      <c r="F23" s="28">
        <f>'6.'!F23</f>
        <v>86390487455.570007</v>
      </c>
      <c r="G23" s="29">
        <f t="shared" si="3"/>
        <v>0</v>
      </c>
      <c r="H23" s="29">
        <f t="shared" si="0"/>
        <v>1.667045265760039</v>
      </c>
      <c r="I23" s="29">
        <f t="shared" si="1"/>
        <v>4.4964847271151097E-2</v>
      </c>
      <c r="J23" s="29">
        <f t="shared" si="2"/>
        <v>8.7818854615929698E-2</v>
      </c>
    </row>
    <row r="24" spans="1:10">
      <c r="A24" s="77" t="s">
        <v>24</v>
      </c>
      <c r="B24" s="28"/>
      <c r="C24" s="28">
        <v>8428489793.1000004</v>
      </c>
      <c r="D24" s="28">
        <v>316293616.32999998</v>
      </c>
      <c r="E24" s="28"/>
      <c r="F24" s="28">
        <f>'6.'!F24</f>
        <v>16668387830.73</v>
      </c>
      <c r="G24" s="29">
        <f t="shared" si="3"/>
        <v>0</v>
      </c>
      <c r="H24" s="29">
        <f t="shared" si="0"/>
        <v>0.50565716844919795</v>
      </c>
      <c r="I24" s="29">
        <f t="shared" si="1"/>
        <v>1.8975657366627745E-2</v>
      </c>
      <c r="J24" s="29">
        <f t="shared" si="2"/>
        <v>0</v>
      </c>
    </row>
    <row r="25" spans="1:10">
      <c r="A25" s="77" t="s">
        <v>25</v>
      </c>
      <c r="B25" s="28">
        <v>0</v>
      </c>
      <c r="C25" s="28">
        <v>5560544295.9499998</v>
      </c>
      <c r="D25" s="28">
        <v>410260416.47000003</v>
      </c>
      <c r="E25" s="28">
        <v>62638286.560000002</v>
      </c>
      <c r="F25" s="28">
        <f>'6.'!F25</f>
        <v>26745876679.57</v>
      </c>
      <c r="G25" s="29">
        <f t="shared" si="3"/>
        <v>0</v>
      </c>
      <c r="H25" s="29">
        <f t="shared" si="0"/>
        <v>0.20790286153519341</v>
      </c>
      <c r="I25" s="29">
        <f t="shared" si="1"/>
        <v>1.5339202426794256E-2</v>
      </c>
      <c r="J25" s="29">
        <f t="shared" si="2"/>
        <v>2.3419791884349275E-3</v>
      </c>
    </row>
    <row r="26" spans="1:10">
      <c r="A26" s="77" t="s">
        <v>26</v>
      </c>
      <c r="B26" s="28"/>
      <c r="C26" s="28">
        <v>4986153003.2299995</v>
      </c>
      <c r="D26" s="28"/>
      <c r="E26" s="28">
        <v>421298580.26999998</v>
      </c>
      <c r="F26" s="28">
        <f>'6.'!F26</f>
        <v>29850711393.52</v>
      </c>
      <c r="G26" s="29">
        <f t="shared" si="3"/>
        <v>0</v>
      </c>
      <c r="H26" s="29">
        <f t="shared" si="0"/>
        <v>0.16703632075959152</v>
      </c>
      <c r="I26" s="29">
        <f t="shared" si="1"/>
        <v>0</v>
      </c>
      <c r="J26" s="29">
        <f t="shared" si="2"/>
        <v>1.4113518928110223E-2</v>
      </c>
    </row>
    <row r="27" spans="1:10">
      <c r="A27" s="77" t="s">
        <v>27</v>
      </c>
      <c r="B27" s="28"/>
      <c r="C27" s="28">
        <v>2565590429.3600001</v>
      </c>
      <c r="D27" s="28">
        <v>2374778222.2800002</v>
      </c>
      <c r="E27" s="28"/>
      <c r="F27" s="28">
        <f>'6.'!F27</f>
        <v>14087014855.299999</v>
      </c>
      <c r="G27" s="29">
        <f t="shared" si="3"/>
        <v>0</v>
      </c>
      <c r="H27" s="29">
        <f t="shared" si="0"/>
        <v>0.18212449235792069</v>
      </c>
      <c r="I27" s="29">
        <f t="shared" si="1"/>
        <v>0.16857923745189565</v>
      </c>
      <c r="J27" s="29">
        <f t="shared" si="2"/>
        <v>0</v>
      </c>
    </row>
    <row r="28" spans="1:10">
      <c r="A28" s="77" t="s">
        <v>28</v>
      </c>
      <c r="B28" s="28"/>
      <c r="C28" s="28">
        <v>15673344558.67</v>
      </c>
      <c r="D28" s="28">
        <v>315876250.83999997</v>
      </c>
      <c r="E28" s="28"/>
      <c r="F28" s="28">
        <f>'6.'!F28</f>
        <v>32999133860.799999</v>
      </c>
      <c r="G28" s="29">
        <f t="shared" si="3"/>
        <v>0</v>
      </c>
      <c r="H28" s="29">
        <f t="shared" si="0"/>
        <v>0.47496230127689876</v>
      </c>
      <c r="I28" s="29">
        <f t="shared" si="1"/>
        <v>9.5722588408671087E-3</v>
      </c>
      <c r="J28" s="29">
        <f t="shared" si="2"/>
        <v>0</v>
      </c>
    </row>
    <row r="29" spans="1:10">
      <c r="A29" s="77" t="s">
        <v>29</v>
      </c>
      <c r="B29" s="28"/>
      <c r="C29" s="28">
        <v>6609789138.9099998</v>
      </c>
      <c r="D29" s="28">
        <v>1703707314.98</v>
      </c>
      <c r="E29" s="28">
        <v>80568780.469999999</v>
      </c>
      <c r="F29" s="28">
        <f>'6.'!F29</f>
        <v>12337290324.66</v>
      </c>
      <c r="G29" s="29">
        <f t="shared" si="3"/>
        <v>0</v>
      </c>
      <c r="H29" s="29">
        <f t="shared" si="0"/>
        <v>0.53575695837344717</v>
      </c>
      <c r="I29" s="29">
        <f t="shared" si="1"/>
        <v>0.1380941252208841</v>
      </c>
      <c r="J29" s="29">
        <f t="shared" si="2"/>
        <v>6.5305085922277165E-3</v>
      </c>
    </row>
    <row r="30" spans="1:10">
      <c r="A30" s="77" t="s">
        <v>80</v>
      </c>
      <c r="B30" s="28"/>
      <c r="C30" s="28">
        <v>23205018872.959999</v>
      </c>
      <c r="D30" s="28">
        <v>7433375161.3699999</v>
      </c>
      <c r="E30" s="28"/>
      <c r="F30" s="28">
        <f>'6.'!F30</f>
        <v>51828172196.449997</v>
      </c>
      <c r="G30" s="29">
        <f t="shared" si="3"/>
        <v>0</v>
      </c>
      <c r="H30" s="29">
        <f t="shared" si="0"/>
        <v>0.44772983282149087</v>
      </c>
      <c r="I30" s="29">
        <f t="shared" si="1"/>
        <v>0.14342344802734822</v>
      </c>
      <c r="J30" s="29">
        <f t="shared" si="2"/>
        <v>0</v>
      </c>
    </row>
    <row r="31" spans="1:10">
      <c r="A31" s="77" t="s">
        <v>30</v>
      </c>
      <c r="B31" s="28">
        <v>7331460.5300000003</v>
      </c>
      <c r="C31" s="28">
        <v>181906259362.04999</v>
      </c>
      <c r="D31" s="28">
        <v>4016769186.27</v>
      </c>
      <c r="E31" s="28">
        <v>20003398.600000001</v>
      </c>
      <c r="F31" s="28">
        <f>'6.'!F31</f>
        <v>91067422328.559998</v>
      </c>
      <c r="G31" s="63">
        <f t="shared" si="3"/>
        <v>8.0505853163922853E-5</v>
      </c>
      <c r="H31" s="29">
        <f t="shared" si="0"/>
        <v>1.9974899334007139</v>
      </c>
      <c r="I31" s="29">
        <f t="shared" si="1"/>
        <v>4.4107641169176759E-2</v>
      </c>
      <c r="J31" s="29">
        <f t="shared" si="2"/>
        <v>2.1965482373960486E-4</v>
      </c>
    </row>
    <row r="32" spans="1:10">
      <c r="A32" s="77" t="s">
        <v>81</v>
      </c>
      <c r="B32" s="28"/>
      <c r="C32" s="28">
        <v>3036296602.6500001</v>
      </c>
      <c r="D32" s="28">
        <v>1829588732.79</v>
      </c>
      <c r="E32" s="28"/>
      <c r="F32" s="28">
        <f>'6.'!F32</f>
        <v>12939712900.799999</v>
      </c>
      <c r="G32" s="29">
        <f t="shared" si="3"/>
        <v>0</v>
      </c>
      <c r="H32" s="29">
        <f t="shared" si="0"/>
        <v>0.23464945674816948</v>
      </c>
      <c r="I32" s="29">
        <f t="shared" si="1"/>
        <v>0.14139330190833566</v>
      </c>
      <c r="J32" s="29">
        <f t="shared" si="2"/>
        <v>0</v>
      </c>
    </row>
    <row r="33" spans="1:10">
      <c r="A33" s="77" t="s">
        <v>31</v>
      </c>
      <c r="B33" s="28"/>
      <c r="C33" s="28">
        <v>2808495967.4400001</v>
      </c>
      <c r="D33" s="28">
        <v>2115280606.1700001</v>
      </c>
      <c r="E33" s="28"/>
      <c r="F33" s="28">
        <f>'6.'!F33</f>
        <v>10873761157.24</v>
      </c>
      <c r="G33" s="29">
        <f t="shared" si="3"/>
        <v>0</v>
      </c>
      <c r="H33" s="29">
        <f t="shared" si="0"/>
        <v>0.25828192534558653</v>
      </c>
      <c r="I33" s="29">
        <f t="shared" si="1"/>
        <v>0.19453072176057479</v>
      </c>
      <c r="J33" s="29">
        <f t="shared" si="2"/>
        <v>0</v>
      </c>
    </row>
    <row r="34" spans="1:10">
      <c r="A34" s="77" t="s">
        <v>82</v>
      </c>
      <c r="B34" s="28"/>
      <c r="C34" s="28">
        <v>1389945117.49</v>
      </c>
      <c r="D34" s="28">
        <v>265760363.97</v>
      </c>
      <c r="E34" s="28"/>
      <c r="F34" s="28">
        <f>'6.'!F34</f>
        <v>5719709186.3599997</v>
      </c>
      <c r="G34" s="29">
        <f t="shared" si="3"/>
        <v>0</v>
      </c>
      <c r="H34" s="29">
        <f t="shared" si="0"/>
        <v>0.24300975315399831</v>
      </c>
      <c r="I34" s="29">
        <f t="shared" si="1"/>
        <v>4.6463964392415E-2</v>
      </c>
      <c r="J34" s="29">
        <f t="shared" si="2"/>
        <v>0</v>
      </c>
    </row>
    <row r="35" spans="1:10">
      <c r="A35" s="77" t="s">
        <v>32</v>
      </c>
      <c r="B35" s="28"/>
      <c r="C35" s="28">
        <v>86671165878.529999</v>
      </c>
      <c r="D35" s="28">
        <v>12053350794.040001</v>
      </c>
      <c r="E35" s="28"/>
      <c r="F35" s="28">
        <f>'6.'!F35</f>
        <v>54173201000.980003</v>
      </c>
      <c r="G35" s="29">
        <f t="shared" si="3"/>
        <v>0</v>
      </c>
      <c r="H35" s="29">
        <f t="shared" si="0"/>
        <v>1.5998900614523794</v>
      </c>
      <c r="I35" s="29">
        <f t="shared" si="1"/>
        <v>0.22249655865493259</v>
      </c>
      <c r="J35" s="29">
        <f t="shared" si="2"/>
        <v>0</v>
      </c>
    </row>
    <row r="36" spans="1:10">
      <c r="A36" s="77" t="s">
        <v>33</v>
      </c>
      <c r="B36" s="28"/>
      <c r="C36" s="28">
        <v>19755340881.650002</v>
      </c>
      <c r="D36" s="28">
        <v>2451244528.7399998</v>
      </c>
      <c r="E36" s="28">
        <v>45477365.590000004</v>
      </c>
      <c r="F36" s="28">
        <f>'6.'!F36</f>
        <v>34254395018.09</v>
      </c>
      <c r="G36" s="29">
        <f t="shared" si="3"/>
        <v>0</v>
      </c>
      <c r="H36" s="29">
        <f t="shared" si="0"/>
        <v>0.57672426768060159</v>
      </c>
      <c r="I36" s="29">
        <f t="shared" si="1"/>
        <v>7.1560000620226383E-2</v>
      </c>
      <c r="J36" s="29">
        <f t="shared" si="2"/>
        <v>1.3276359301042412E-3</v>
      </c>
    </row>
    <row r="37" spans="1:10">
      <c r="A37" s="77" t="s">
        <v>34</v>
      </c>
      <c r="B37" s="28"/>
      <c r="C37" s="28">
        <v>3161492283.29</v>
      </c>
      <c r="D37" s="28">
        <v>1359498867.3599999</v>
      </c>
      <c r="E37" s="28">
        <v>44023872.479999997</v>
      </c>
      <c r="F37" s="28">
        <f>'6.'!F37</f>
        <v>10275727160.549999</v>
      </c>
      <c r="G37" s="29">
        <f t="shared" si="3"/>
        <v>0</v>
      </c>
      <c r="H37" s="29">
        <f t="shared" si="0"/>
        <v>0.30766603996916397</v>
      </c>
      <c r="I37" s="29">
        <f t="shared" si="1"/>
        <v>0.13230196229609059</v>
      </c>
      <c r="J37" s="29">
        <f t="shared" si="2"/>
        <v>4.2842586020592297E-3</v>
      </c>
    </row>
    <row r="38" spans="1:10">
      <c r="A38" s="77" t="s">
        <v>35</v>
      </c>
      <c r="B38" s="28"/>
      <c r="C38" s="28">
        <v>291341978080.41998</v>
      </c>
      <c r="D38" s="28">
        <v>30514657134.419998</v>
      </c>
      <c r="E38" s="28">
        <v>4487538.6399999997</v>
      </c>
      <c r="F38" s="28">
        <f>'6.'!F38</f>
        <v>209800530565.98001</v>
      </c>
      <c r="G38" s="29">
        <f t="shared" si="3"/>
        <v>0</v>
      </c>
      <c r="H38" s="29">
        <f t="shared" si="0"/>
        <v>1.3886617793313734</v>
      </c>
      <c r="I38" s="29">
        <f t="shared" si="1"/>
        <v>0.14544604368778499</v>
      </c>
      <c r="J38" s="29">
        <f t="shared" si="2"/>
        <v>2.1389548576897983E-5</v>
      </c>
    </row>
    <row r="39" spans="1:10">
      <c r="A39" s="78" t="s">
        <v>83</v>
      </c>
      <c r="B39" s="46"/>
      <c r="C39" s="30">
        <v>3884451698.3299999</v>
      </c>
      <c r="D39" s="30"/>
      <c r="E39" s="46">
        <v>441456223.70999998</v>
      </c>
      <c r="F39" s="30">
        <f>'6.'!F39</f>
        <v>10778433814.719999</v>
      </c>
      <c r="G39" s="31">
        <f t="shared" si="3"/>
        <v>0</v>
      </c>
      <c r="H39" s="31">
        <f t="shared" si="0"/>
        <v>0.36039110738195035</v>
      </c>
      <c r="I39" s="31">
        <f t="shared" si="1"/>
        <v>0</v>
      </c>
      <c r="J39" s="31">
        <f t="shared" si="2"/>
        <v>4.095736275776056E-2</v>
      </c>
    </row>
    <row r="40" spans="1:10">
      <c r="A40" s="59"/>
    </row>
    <row r="41" spans="1:10">
      <c r="A41" s="8"/>
    </row>
    <row r="42" spans="1:10">
      <c r="A42" s="8"/>
    </row>
    <row r="43" spans="1:10">
      <c r="A43" s="8"/>
    </row>
    <row r="44" spans="1:10">
      <c r="A44" s="8"/>
    </row>
    <row r="45" spans="1:10">
      <c r="A45" s="8"/>
    </row>
    <row r="46" spans="1:10">
      <c r="A46" s="8"/>
    </row>
    <row r="47" spans="1:10">
      <c r="A47" s="8"/>
    </row>
    <row r="48" spans="1:10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</sheetData>
  <mergeCells count="5">
    <mergeCell ref="B11:E11"/>
    <mergeCell ref="B2:C2"/>
    <mergeCell ref="F11:F12"/>
    <mergeCell ref="G11:J11"/>
    <mergeCell ref="A11:A12"/>
  </mergeCells>
  <hyperlinks>
    <hyperlink ref="B2:C2" location="Índice!A1" display="Clique aqui para voltar ao índice" xr:uid="{B89E656A-5AD3-421C-8F1F-545D0D495B27}"/>
  </hyperlinks>
  <pageMargins left="0.51181102362204722" right="0.51181102362204722" top="0.78740157480314965" bottom="0.78740157480314965" header="0.31496062992125984" footer="0.31496062992125984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1"/>
  <sheetViews>
    <sheetView showGridLines="0" zoomScaleNormal="100" workbookViewId="0">
      <pane xSplit="1" topLeftCell="B1" activePane="topRight" state="frozen"/>
      <selection activeCell="A13" sqref="A13"/>
      <selection pane="topRight" activeCell="E3" sqref="E3"/>
    </sheetView>
  </sheetViews>
  <sheetFormatPr defaultRowHeight="15"/>
  <cols>
    <col min="1" max="1" width="9.140625" style="10"/>
    <col min="2" max="6" width="18.28515625" customWidth="1"/>
    <col min="7" max="7" width="26" customWidth="1"/>
    <col min="8" max="8" width="19.5703125" customWidth="1"/>
    <col min="9" max="10" width="14.140625" customWidth="1"/>
    <col min="11" max="11" width="16.5703125" customWidth="1"/>
    <col min="12" max="12" width="16.28515625" customWidth="1"/>
    <col min="13" max="13" width="18.28515625" customWidth="1"/>
  </cols>
  <sheetData>
    <row r="1" spans="1:13" ht="15.75" thickBot="1">
      <c r="A1" s="17"/>
      <c r="B1" s="18"/>
      <c r="C1" s="18"/>
    </row>
    <row r="2" spans="1:13" ht="15.75" thickBot="1">
      <c r="A2" s="17"/>
      <c r="B2" s="122" t="s">
        <v>86</v>
      </c>
      <c r="C2" s="123"/>
    </row>
    <row r="3" spans="1:13">
      <c r="A3" s="17"/>
      <c r="B3" s="18"/>
      <c r="C3" s="18"/>
    </row>
    <row r="4" spans="1:13" ht="17.25">
      <c r="A4" s="19" t="s">
        <v>87</v>
      </c>
      <c r="B4" s="20"/>
      <c r="C4" s="20"/>
    </row>
    <row r="5" spans="1:13" ht="17.25">
      <c r="A5" s="19" t="s">
        <v>110</v>
      </c>
      <c r="B5" s="20"/>
      <c r="C5" s="20"/>
    </row>
    <row r="6" spans="1:13" ht="17.25">
      <c r="A6" s="19" t="s">
        <v>88</v>
      </c>
      <c r="B6" s="20"/>
      <c r="C6" s="20"/>
    </row>
    <row r="7" spans="1:13" ht="17.25">
      <c r="A7" s="19" t="str">
        <f>'1.'!A7</f>
        <v>RGF 1º quadrimestre de 2022</v>
      </c>
      <c r="B7" s="20"/>
      <c r="C7" s="20"/>
    </row>
    <row r="8" spans="1:13" ht="17.25">
      <c r="A8" s="19" t="s">
        <v>95</v>
      </c>
      <c r="B8" s="20"/>
      <c r="C8" s="20"/>
    </row>
    <row r="9" spans="1:13" ht="17.25">
      <c r="A9" s="19" t="s">
        <v>89</v>
      </c>
      <c r="B9" s="20"/>
      <c r="C9" s="20"/>
    </row>
    <row r="12" spans="1:13">
      <c r="A12" s="148" t="s">
        <v>12</v>
      </c>
      <c r="B12" s="156" t="s">
        <v>101</v>
      </c>
      <c r="C12" s="157"/>
      <c r="D12" s="157"/>
      <c r="E12" s="157"/>
      <c r="F12" s="157"/>
      <c r="G12" s="158"/>
      <c r="H12" s="151" t="s">
        <v>37</v>
      </c>
      <c r="I12" s="144" t="s">
        <v>100</v>
      </c>
      <c r="J12" s="144"/>
      <c r="K12" s="144"/>
      <c r="L12" s="144"/>
      <c r="M12" s="144"/>
    </row>
    <row r="13" spans="1:13" s="9" customFormat="1" ht="38.25">
      <c r="A13" s="149"/>
      <c r="B13" s="71" t="s">
        <v>72</v>
      </c>
      <c r="C13" s="71" t="s">
        <v>73</v>
      </c>
      <c r="D13" s="71" t="s">
        <v>74</v>
      </c>
      <c r="E13" s="71" t="s">
        <v>75</v>
      </c>
      <c r="F13" s="71" t="s">
        <v>76</v>
      </c>
      <c r="G13" s="71" t="s">
        <v>77</v>
      </c>
      <c r="H13" s="152"/>
      <c r="I13" s="71" t="s">
        <v>72</v>
      </c>
      <c r="J13" s="71" t="s">
        <v>73</v>
      </c>
      <c r="K13" s="71" t="s">
        <v>74</v>
      </c>
      <c r="L13" s="71" t="s">
        <v>75</v>
      </c>
      <c r="M13" s="71" t="s">
        <v>76</v>
      </c>
    </row>
    <row r="14" spans="1:13">
      <c r="A14" s="76" t="s">
        <v>13</v>
      </c>
      <c r="B14" s="26"/>
      <c r="C14" s="26">
        <v>3310802512.6799998</v>
      </c>
      <c r="D14" s="26"/>
      <c r="E14" s="26">
        <v>112216935.5</v>
      </c>
      <c r="F14" s="26">
        <v>374360838.60000002</v>
      </c>
      <c r="G14" s="26">
        <f>SUM(B14:F14)</f>
        <v>3797380286.7799997</v>
      </c>
      <c r="H14" s="26">
        <f>'7.'!B13</f>
        <v>3846539183.9299998</v>
      </c>
      <c r="I14" s="41">
        <f t="shared" ref="I14:I40" si="0">B14/$H14</f>
        <v>0</v>
      </c>
      <c r="J14" s="41">
        <f t="shared" ref="J14:J40" si="1">C14/$H14</f>
        <v>0.86072241939242666</v>
      </c>
      <c r="K14" s="41">
        <f t="shared" ref="K14:K34" si="2">D14/$H14</f>
        <v>0</v>
      </c>
      <c r="L14" s="41">
        <f t="shared" ref="L14:L34" si="3">E14/$H14</f>
        <v>2.9173480402544145E-2</v>
      </c>
      <c r="M14" s="41">
        <f t="shared" ref="M14:M34" si="4">F14/$H14</f>
        <v>9.7324067349683532E-2</v>
      </c>
    </row>
    <row r="15" spans="1:13">
      <c r="A15" s="77" t="s">
        <v>14</v>
      </c>
      <c r="B15" s="28"/>
      <c r="C15" s="28">
        <v>2926229911.5</v>
      </c>
      <c r="D15" s="28"/>
      <c r="E15" s="28">
        <v>178956575.69999999</v>
      </c>
      <c r="F15" s="28">
        <v>6178231735.7299995</v>
      </c>
      <c r="G15" s="28">
        <f t="shared" ref="G15:G40" si="5">SUM(B15:F15)</f>
        <v>9283418222.9300003</v>
      </c>
      <c r="H15" s="28">
        <f>'7.'!B14</f>
        <v>9283418222.9300003</v>
      </c>
      <c r="I15" s="43">
        <f t="shared" si="0"/>
        <v>0</v>
      </c>
      <c r="J15" s="43">
        <f t="shared" si="1"/>
        <v>0.31521039354579822</v>
      </c>
      <c r="K15" s="43">
        <f t="shared" si="2"/>
        <v>0</v>
      </c>
      <c r="L15" s="43">
        <f t="shared" si="3"/>
        <v>1.9277013208128236E-2</v>
      </c>
      <c r="M15" s="43">
        <f t="shared" si="4"/>
        <v>0.66551259324607348</v>
      </c>
    </row>
    <row r="16" spans="1:13">
      <c r="A16" s="77" t="s">
        <v>15</v>
      </c>
      <c r="B16" s="28"/>
      <c r="C16" s="28">
        <v>81225841.459999993</v>
      </c>
      <c r="D16" s="28">
        <v>9260646958.5699997</v>
      </c>
      <c r="E16" s="28">
        <v>10201936.369999999</v>
      </c>
      <c r="F16" s="28">
        <v>339975654.67000002</v>
      </c>
      <c r="G16" s="28">
        <f t="shared" si="5"/>
        <v>9692050391.0699997</v>
      </c>
      <c r="H16" s="28">
        <f>'7.'!B15</f>
        <v>9692050391.0699997</v>
      </c>
      <c r="I16" s="43">
        <f t="shared" si="0"/>
        <v>0</v>
      </c>
      <c r="J16" s="43">
        <f t="shared" si="1"/>
        <v>8.3806664413176545E-3</v>
      </c>
      <c r="K16" s="43">
        <f t="shared" si="2"/>
        <v>0.9554889404106397</v>
      </c>
      <c r="L16" s="43">
        <f t="shared" si="3"/>
        <v>1.0526086801405609E-3</v>
      </c>
      <c r="M16" s="43">
        <f t="shared" si="4"/>
        <v>3.5077784467902134E-2</v>
      </c>
    </row>
    <row r="17" spans="1:13">
      <c r="A17" s="77" t="s">
        <v>16</v>
      </c>
      <c r="B17" s="28"/>
      <c r="C17" s="28">
        <v>1203935307.55</v>
      </c>
      <c r="D17" s="28"/>
      <c r="E17" s="28">
        <v>3040576805.6300001</v>
      </c>
      <c r="F17" s="28">
        <v>511124657.02999997</v>
      </c>
      <c r="G17" s="28">
        <f t="shared" si="5"/>
        <v>4755636770.21</v>
      </c>
      <c r="H17" s="28">
        <f>'7.'!B16</f>
        <v>5112578817.79</v>
      </c>
      <c r="I17" s="43">
        <f t="shared" si="0"/>
        <v>0</v>
      </c>
      <c r="J17" s="43">
        <f t="shared" si="1"/>
        <v>0.23548493831737574</v>
      </c>
      <c r="K17" s="43">
        <f t="shared" si="2"/>
        <v>0</v>
      </c>
      <c r="L17" s="43">
        <f t="shared" si="3"/>
        <v>0.5947246808303176</v>
      </c>
      <c r="M17" s="43">
        <f t="shared" si="4"/>
        <v>9.9973941771120192E-2</v>
      </c>
    </row>
    <row r="18" spans="1:13">
      <c r="A18" s="77" t="s">
        <v>17</v>
      </c>
      <c r="B18" s="28"/>
      <c r="C18" s="28"/>
      <c r="D18" s="28">
        <v>17074074501.4</v>
      </c>
      <c r="E18" s="28">
        <v>406153741.06999999</v>
      </c>
      <c r="F18" s="28">
        <v>5028434335.3400002</v>
      </c>
      <c r="G18" s="28">
        <f t="shared" si="5"/>
        <v>22508662577.810001</v>
      </c>
      <c r="H18" s="28">
        <f>'7.'!B17</f>
        <v>27253528723.150002</v>
      </c>
      <c r="I18" s="43">
        <f t="shared" si="0"/>
        <v>0</v>
      </c>
      <c r="J18" s="43">
        <f t="shared" si="1"/>
        <v>0</v>
      </c>
      <c r="K18" s="43">
        <f t="shared" si="2"/>
        <v>0.62649041431822905</v>
      </c>
      <c r="L18" s="43">
        <f t="shared" si="3"/>
        <v>1.4902794614078736E-2</v>
      </c>
      <c r="M18" s="43">
        <f t="shared" si="4"/>
        <v>0.18450580790548016</v>
      </c>
    </row>
    <row r="19" spans="1:13">
      <c r="A19" s="77" t="s">
        <v>18</v>
      </c>
      <c r="B19" s="28">
        <v>296784262.25</v>
      </c>
      <c r="C19" s="28">
        <v>14821549021.809999</v>
      </c>
      <c r="D19" s="28">
        <v>116744061.36</v>
      </c>
      <c r="E19" s="28">
        <v>28467117.309999999</v>
      </c>
      <c r="F19" s="28">
        <v>1065426828.84</v>
      </c>
      <c r="G19" s="28">
        <f t="shared" si="5"/>
        <v>16328971291.57</v>
      </c>
      <c r="H19" s="28">
        <f>'7.'!B18</f>
        <v>17441372764.189999</v>
      </c>
      <c r="I19" s="43">
        <f t="shared" si="0"/>
        <v>1.7016106831874312E-2</v>
      </c>
      <c r="J19" s="43">
        <f t="shared" si="1"/>
        <v>0.84979257207558068</v>
      </c>
      <c r="K19" s="43">
        <f t="shared" si="2"/>
        <v>6.6935133454457622E-3</v>
      </c>
      <c r="L19" s="43">
        <f t="shared" si="3"/>
        <v>1.6321603634576094E-3</v>
      </c>
      <c r="M19" s="43">
        <f t="shared" si="4"/>
        <v>6.1086179582578282E-2</v>
      </c>
    </row>
    <row r="20" spans="1:13">
      <c r="A20" s="77" t="s">
        <v>19</v>
      </c>
      <c r="B20" s="28"/>
      <c r="C20" s="28">
        <v>4614789732.3199997</v>
      </c>
      <c r="D20" s="28"/>
      <c r="E20" s="28">
        <v>20061101.59</v>
      </c>
      <c r="F20" s="28"/>
      <c r="G20" s="28">
        <f t="shared" si="5"/>
        <v>4634850833.9099998</v>
      </c>
      <c r="H20" s="28">
        <f>'7.'!B19</f>
        <v>10402015322.049999</v>
      </c>
      <c r="I20" s="43">
        <f t="shared" si="0"/>
        <v>0</v>
      </c>
      <c r="J20" s="43">
        <f t="shared" si="1"/>
        <v>0.44364381222719929</v>
      </c>
      <c r="K20" s="43">
        <f t="shared" si="2"/>
        <v>0</v>
      </c>
      <c r="L20" s="43">
        <f t="shared" si="3"/>
        <v>1.9285783541843904E-3</v>
      </c>
      <c r="M20" s="43">
        <f t="shared" si="4"/>
        <v>0</v>
      </c>
    </row>
    <row r="21" spans="1:13">
      <c r="A21" s="77" t="s">
        <v>20</v>
      </c>
      <c r="B21" s="28"/>
      <c r="C21" s="28">
        <v>4637442147.9300003</v>
      </c>
      <c r="D21" s="28"/>
      <c r="E21" s="28">
        <v>286172903.35000002</v>
      </c>
      <c r="F21" s="28">
        <v>2134323037.96</v>
      </c>
      <c r="G21" s="28">
        <f t="shared" si="5"/>
        <v>7057938089.2400007</v>
      </c>
      <c r="H21" s="28">
        <f>'7.'!B20</f>
        <v>7252370576.1499996</v>
      </c>
      <c r="I21" s="43">
        <f t="shared" si="0"/>
        <v>0</v>
      </c>
      <c r="J21" s="43">
        <f t="shared" si="1"/>
        <v>0.63943811188862842</v>
      </c>
      <c r="K21" s="43">
        <f t="shared" si="2"/>
        <v>0</v>
      </c>
      <c r="L21" s="43">
        <f t="shared" si="3"/>
        <v>3.9459222380486526E-2</v>
      </c>
      <c r="M21" s="43">
        <f t="shared" si="4"/>
        <v>0.29429315774057269</v>
      </c>
    </row>
    <row r="22" spans="1:13">
      <c r="A22" s="77" t="s">
        <v>21</v>
      </c>
      <c r="B22" s="28">
        <v>6020890.9400000004</v>
      </c>
      <c r="C22" s="28">
        <v>8627051151.9599991</v>
      </c>
      <c r="D22" s="28"/>
      <c r="E22" s="28">
        <v>164247365.03</v>
      </c>
      <c r="F22" s="28">
        <v>13107770804.23</v>
      </c>
      <c r="G22" s="28">
        <f t="shared" si="5"/>
        <v>21905090212.16</v>
      </c>
      <c r="H22" s="28">
        <f>'7.'!B21</f>
        <v>23381563478.490002</v>
      </c>
      <c r="I22" s="43">
        <f t="shared" si="0"/>
        <v>2.575059168108648E-4</v>
      </c>
      <c r="J22" s="43">
        <f t="shared" si="1"/>
        <v>0.36896810428851357</v>
      </c>
      <c r="K22" s="43">
        <f t="shared" si="2"/>
        <v>0</v>
      </c>
      <c r="L22" s="43">
        <f t="shared" si="3"/>
        <v>7.0246527859909912E-3</v>
      </c>
      <c r="M22" s="43">
        <f t="shared" si="4"/>
        <v>0.56060283634533536</v>
      </c>
    </row>
    <row r="23" spans="1:13">
      <c r="A23" s="77" t="s">
        <v>22</v>
      </c>
      <c r="B23" s="28"/>
      <c r="C23" s="28">
        <v>4452561877.1499996</v>
      </c>
      <c r="D23" s="28"/>
      <c r="E23" s="28"/>
      <c r="F23" s="28">
        <v>832153735.75999999</v>
      </c>
      <c r="G23" s="28">
        <f t="shared" si="5"/>
        <v>5284715612.9099998</v>
      </c>
      <c r="H23" s="28">
        <f>'7.'!B22</f>
        <v>6941198143.4300003</v>
      </c>
      <c r="I23" s="43">
        <f t="shared" si="0"/>
        <v>0</v>
      </c>
      <c r="J23" s="43">
        <f t="shared" si="1"/>
        <v>0.64146877601591723</v>
      </c>
      <c r="K23" s="43">
        <f t="shared" si="2"/>
        <v>0</v>
      </c>
      <c r="L23" s="43">
        <f t="shared" si="3"/>
        <v>0</v>
      </c>
      <c r="M23" s="43">
        <f t="shared" si="4"/>
        <v>0.11988618082422156</v>
      </c>
    </row>
    <row r="24" spans="1:13">
      <c r="A24" s="77" t="s">
        <v>23</v>
      </c>
      <c r="B24" s="28"/>
      <c r="C24" s="28">
        <v>33926476340.959999</v>
      </c>
      <c r="D24" s="28"/>
      <c r="E24" s="28">
        <v>1444618283.8599999</v>
      </c>
      <c r="F24" s="28">
        <v>108645758494.69</v>
      </c>
      <c r="G24" s="28">
        <f t="shared" si="5"/>
        <v>144016853119.51001</v>
      </c>
      <c r="H24" s="28">
        <f>'7.'!B23</f>
        <v>155488101851.69</v>
      </c>
      <c r="I24" s="43">
        <f t="shared" si="0"/>
        <v>0</v>
      </c>
      <c r="J24" s="43">
        <f t="shared" si="1"/>
        <v>0.21819339188615383</v>
      </c>
      <c r="K24" s="43">
        <f t="shared" si="2"/>
        <v>0</v>
      </c>
      <c r="L24" s="43">
        <f t="shared" si="3"/>
        <v>9.2908606295671898E-3</v>
      </c>
      <c r="M24" s="43">
        <f t="shared" si="4"/>
        <v>0.69874001419298393</v>
      </c>
    </row>
    <row r="25" spans="1:13">
      <c r="A25" s="77" t="s">
        <v>24</v>
      </c>
      <c r="B25" s="28"/>
      <c r="C25" s="28">
        <v>2018372220.3900001</v>
      </c>
      <c r="D25" s="28">
        <v>13148.71</v>
      </c>
      <c r="E25" s="28">
        <v>85227692.079999998</v>
      </c>
      <c r="F25" s="28">
        <v>6324876731.9200001</v>
      </c>
      <c r="G25" s="28">
        <f t="shared" si="5"/>
        <v>8428489793.1000004</v>
      </c>
      <c r="H25" s="28">
        <f>'7.'!B24</f>
        <v>8744783409.4300003</v>
      </c>
      <c r="I25" s="43">
        <f t="shared" si="0"/>
        <v>0</v>
      </c>
      <c r="J25" s="43">
        <f t="shared" si="1"/>
        <v>0.23080871485204241</v>
      </c>
      <c r="K25" s="43">
        <f t="shared" si="2"/>
        <v>1.5036061368679518E-6</v>
      </c>
      <c r="L25" s="43">
        <f t="shared" si="3"/>
        <v>9.7461181243315986E-3</v>
      </c>
      <c r="M25" s="43">
        <f t="shared" si="4"/>
        <v>0.72327425801072709</v>
      </c>
    </row>
    <row r="26" spans="1:13">
      <c r="A26" s="77" t="s">
        <v>25</v>
      </c>
      <c r="B26" s="28">
        <v>0</v>
      </c>
      <c r="C26" s="28">
        <v>53101632.799999997</v>
      </c>
      <c r="D26" s="28">
        <v>3007952010.9499998</v>
      </c>
      <c r="E26" s="28">
        <v>160396936.38999999</v>
      </c>
      <c r="F26" s="28">
        <v>2339093715.8099999</v>
      </c>
      <c r="G26" s="28">
        <f t="shared" si="5"/>
        <v>5560544295.9499998</v>
      </c>
      <c r="H26" s="28">
        <f>'7.'!B25</f>
        <v>6033442998.9799995</v>
      </c>
      <c r="I26" s="43">
        <f t="shared" si="0"/>
        <v>0</v>
      </c>
      <c r="J26" s="43">
        <f t="shared" si="1"/>
        <v>8.8012156258005982E-3</v>
      </c>
      <c r="K26" s="43">
        <f t="shared" si="2"/>
        <v>0.49854652003151723</v>
      </c>
      <c r="L26" s="43">
        <f t="shared" si="3"/>
        <v>2.6584644359301371E-2</v>
      </c>
      <c r="M26" s="43">
        <f t="shared" si="4"/>
        <v>0.3876880441574474</v>
      </c>
    </row>
    <row r="27" spans="1:13">
      <c r="A27" s="77" t="s">
        <v>26</v>
      </c>
      <c r="B27" s="28"/>
      <c r="C27" s="28">
        <v>3772505970.6799998</v>
      </c>
      <c r="D27" s="28"/>
      <c r="E27" s="28">
        <v>183007304.52000001</v>
      </c>
      <c r="F27" s="28">
        <v>1030639728.03</v>
      </c>
      <c r="G27" s="28">
        <f t="shared" si="5"/>
        <v>4986153003.2299995</v>
      </c>
      <c r="H27" s="28">
        <f>'7.'!B26</f>
        <v>5407451583.5</v>
      </c>
      <c r="I27" s="43">
        <f t="shared" si="0"/>
        <v>0</v>
      </c>
      <c r="J27" s="43">
        <f t="shared" si="1"/>
        <v>0.69764951427234534</v>
      </c>
      <c r="K27" s="43">
        <f t="shared" si="2"/>
        <v>0</v>
      </c>
      <c r="L27" s="43">
        <f t="shared" si="3"/>
        <v>3.3843540102775661E-2</v>
      </c>
      <c r="M27" s="43">
        <f t="shared" si="4"/>
        <v>0.19059620083790252</v>
      </c>
    </row>
    <row r="28" spans="1:13">
      <c r="A28" s="77" t="s">
        <v>27</v>
      </c>
      <c r="B28" s="28"/>
      <c r="C28" s="28">
        <v>1219942999.26</v>
      </c>
      <c r="D28" s="28">
        <v>222665142.03</v>
      </c>
      <c r="E28" s="28"/>
      <c r="F28" s="28">
        <v>1122982288.0699999</v>
      </c>
      <c r="G28" s="28">
        <f t="shared" si="5"/>
        <v>2565590429.3599997</v>
      </c>
      <c r="H28" s="28">
        <f>'7.'!B27</f>
        <v>4940368651.6400003</v>
      </c>
      <c r="I28" s="43">
        <f t="shared" si="0"/>
        <v>0</v>
      </c>
      <c r="J28" s="43">
        <f t="shared" si="1"/>
        <v>0.24693359651511609</v>
      </c>
      <c r="K28" s="43">
        <f t="shared" si="2"/>
        <v>4.5070551962976345E-2</v>
      </c>
      <c r="L28" s="43">
        <f t="shared" si="3"/>
        <v>0</v>
      </c>
      <c r="M28" s="43">
        <f t="shared" si="4"/>
        <v>0.22730738680750387</v>
      </c>
    </row>
    <row r="29" spans="1:13">
      <c r="A29" s="77" t="s">
        <v>28</v>
      </c>
      <c r="B29" s="28"/>
      <c r="C29" s="28">
        <v>12014187774</v>
      </c>
      <c r="D29" s="28"/>
      <c r="E29" s="28">
        <v>54246323.450000003</v>
      </c>
      <c r="F29" s="28">
        <v>3604910461.2199998</v>
      </c>
      <c r="G29" s="28">
        <f t="shared" si="5"/>
        <v>15673344558.67</v>
      </c>
      <c r="H29" s="28">
        <f>'7.'!B28</f>
        <v>15989220809.51</v>
      </c>
      <c r="I29" s="43">
        <f t="shared" si="0"/>
        <v>0</v>
      </c>
      <c r="J29" s="43">
        <f t="shared" si="1"/>
        <v>0.75139294885803642</v>
      </c>
      <c r="K29" s="43">
        <f t="shared" si="2"/>
        <v>0</v>
      </c>
      <c r="L29" s="43">
        <f t="shared" si="3"/>
        <v>3.3926808627056802E-3</v>
      </c>
      <c r="M29" s="43">
        <f t="shared" si="4"/>
        <v>0.22545879528262483</v>
      </c>
    </row>
    <row r="30" spans="1:13">
      <c r="A30" s="77" t="s">
        <v>29</v>
      </c>
      <c r="B30" s="28">
        <v>87173706.450000003</v>
      </c>
      <c r="C30" s="28">
        <v>6312653824.8999996</v>
      </c>
      <c r="D30" s="28"/>
      <c r="E30" s="28">
        <v>209961607.56</v>
      </c>
      <c r="F30" s="28"/>
      <c r="G30" s="28">
        <f t="shared" si="5"/>
        <v>6609789138.9099998</v>
      </c>
      <c r="H30" s="28">
        <f>'7.'!B29</f>
        <v>8394065234.3599997</v>
      </c>
      <c r="I30" s="43">
        <f t="shared" si="0"/>
        <v>1.0385159516412373E-2</v>
      </c>
      <c r="J30" s="43">
        <f t="shared" si="1"/>
        <v>0.75203773721700218</v>
      </c>
      <c r="K30" s="43">
        <f t="shared" si="2"/>
        <v>0</v>
      </c>
      <c r="L30" s="43">
        <f t="shared" si="3"/>
        <v>2.5013101721029024E-2</v>
      </c>
      <c r="M30" s="43">
        <f t="shared" si="4"/>
        <v>0</v>
      </c>
    </row>
    <row r="31" spans="1:13">
      <c r="A31" s="77" t="s">
        <v>80</v>
      </c>
      <c r="B31" s="28">
        <v>363602738.19</v>
      </c>
      <c r="C31" s="28">
        <v>3336578837.54</v>
      </c>
      <c r="D31" s="28">
        <v>3016132158.0599999</v>
      </c>
      <c r="E31" s="28">
        <v>1862523646.1900001</v>
      </c>
      <c r="F31" s="28">
        <v>14626181492.98</v>
      </c>
      <c r="G31" s="28">
        <f t="shared" si="5"/>
        <v>23205018872.959999</v>
      </c>
      <c r="H31" s="28">
        <f>'7.'!B30</f>
        <v>30638394034.330002</v>
      </c>
      <c r="I31" s="43">
        <f t="shared" si="0"/>
        <v>1.1867552123736868E-2</v>
      </c>
      <c r="J31" s="43">
        <f t="shared" si="1"/>
        <v>0.10890188414580079</v>
      </c>
      <c r="K31" s="43">
        <f t="shared" si="2"/>
        <v>9.8442893406242349E-2</v>
      </c>
      <c r="L31" s="43">
        <f t="shared" si="3"/>
        <v>6.07905115425783E-2</v>
      </c>
      <c r="M31" s="43">
        <f t="shared" si="4"/>
        <v>0.47738081430089041</v>
      </c>
    </row>
    <row r="32" spans="1:13">
      <c r="A32" s="77" t="s">
        <v>30</v>
      </c>
      <c r="B32" s="28"/>
      <c r="C32" s="28">
        <v>180828210929.04001</v>
      </c>
      <c r="D32" s="28"/>
      <c r="E32" s="28">
        <v>1078048433.01</v>
      </c>
      <c r="F32" s="28"/>
      <c r="G32" s="28">
        <f t="shared" si="5"/>
        <v>181906259362.05002</v>
      </c>
      <c r="H32" s="28">
        <f>'7.'!B31</f>
        <v>185950363407.45001</v>
      </c>
      <c r="I32" s="43">
        <f t="shared" si="0"/>
        <v>0</v>
      </c>
      <c r="J32" s="43">
        <f t="shared" si="1"/>
        <v>0.97245419484775908</v>
      </c>
      <c r="K32" s="43">
        <f t="shared" si="2"/>
        <v>0</v>
      </c>
      <c r="L32" s="43">
        <f t="shared" si="3"/>
        <v>5.7975064595480567E-3</v>
      </c>
      <c r="M32" s="43">
        <f t="shared" si="4"/>
        <v>0</v>
      </c>
    </row>
    <row r="33" spans="1:13">
      <c r="A33" s="77" t="s">
        <v>81</v>
      </c>
      <c r="B33" s="28"/>
      <c r="C33" s="28">
        <v>2201513274.6799998</v>
      </c>
      <c r="D33" s="28"/>
      <c r="E33" s="28">
        <v>153522304.02000001</v>
      </c>
      <c r="F33" s="28">
        <v>681261023.95000005</v>
      </c>
      <c r="G33" s="28">
        <f t="shared" si="5"/>
        <v>3036296602.6499996</v>
      </c>
      <c r="H33" s="28">
        <f>'7.'!B32</f>
        <v>4865885335.4399996</v>
      </c>
      <c r="I33" s="43">
        <f t="shared" si="0"/>
        <v>0</v>
      </c>
      <c r="J33" s="43">
        <f t="shared" si="1"/>
        <v>0.45243837922886998</v>
      </c>
      <c r="K33" s="43">
        <f t="shared" si="2"/>
        <v>0</v>
      </c>
      <c r="L33" s="43">
        <f t="shared" si="3"/>
        <v>3.1550744301728946E-2</v>
      </c>
      <c r="M33" s="43">
        <f t="shared" si="4"/>
        <v>0.14000761978259743</v>
      </c>
    </row>
    <row r="34" spans="1:13">
      <c r="A34" s="77" t="s">
        <v>31</v>
      </c>
      <c r="B34" s="28"/>
      <c r="C34" s="28">
        <v>285897760.10000002</v>
      </c>
      <c r="D34" s="28"/>
      <c r="E34" s="28">
        <v>45590757.899999999</v>
      </c>
      <c r="F34" s="28">
        <v>2477007449.4400001</v>
      </c>
      <c r="G34" s="28">
        <f t="shared" si="5"/>
        <v>2808495967.4400001</v>
      </c>
      <c r="H34" s="28">
        <f>'7.'!B33</f>
        <v>4923776573.6099997</v>
      </c>
      <c r="I34" s="43">
        <f t="shared" si="0"/>
        <v>0</v>
      </c>
      <c r="J34" s="43">
        <f t="shared" si="1"/>
        <v>5.8064730563187672E-2</v>
      </c>
      <c r="K34" s="43">
        <f t="shared" si="2"/>
        <v>0</v>
      </c>
      <c r="L34" s="43">
        <f t="shared" si="3"/>
        <v>9.2593067980283883E-3</v>
      </c>
      <c r="M34" s="43">
        <f t="shared" si="4"/>
        <v>0.50307064352107989</v>
      </c>
    </row>
    <row r="35" spans="1:13">
      <c r="A35" s="77" t="s">
        <v>82</v>
      </c>
      <c r="B35" s="28">
        <v>56952049.130000003</v>
      </c>
      <c r="C35" s="28">
        <v>828857251.17999995</v>
      </c>
      <c r="D35" s="28"/>
      <c r="E35" s="28">
        <v>404768521.13999999</v>
      </c>
      <c r="F35" s="28">
        <v>99367296.040000007</v>
      </c>
      <c r="G35" s="28">
        <f t="shared" si="5"/>
        <v>1389945117.4899998</v>
      </c>
      <c r="H35" s="28">
        <f>'7.'!B34</f>
        <v>1655705481.46</v>
      </c>
      <c r="I35" s="43">
        <f t="shared" si="0"/>
        <v>3.4397451580446374E-2</v>
      </c>
      <c r="J35" s="43">
        <f t="shared" si="1"/>
        <v>0.50060669633654542</v>
      </c>
      <c r="K35" s="43">
        <f t="shared" ref="K35:M40" si="6">D35/$H35</f>
        <v>0</v>
      </c>
      <c r="L35" s="43">
        <f t="shared" si="6"/>
        <v>0.24446891411090538</v>
      </c>
      <c r="M35" s="43">
        <f t="shared" si="6"/>
        <v>6.0015079464723391E-2</v>
      </c>
    </row>
    <row r="36" spans="1:13">
      <c r="A36" s="77" t="s">
        <v>32</v>
      </c>
      <c r="B36" s="28"/>
      <c r="C36" s="28">
        <v>86322461310.199997</v>
      </c>
      <c r="D36" s="28"/>
      <c r="E36" s="28">
        <v>348704568.32999998</v>
      </c>
      <c r="F36" s="28"/>
      <c r="G36" s="28">
        <f t="shared" si="5"/>
        <v>86671165878.529999</v>
      </c>
      <c r="H36" s="28">
        <f>'7.'!B35</f>
        <v>98724516672.570007</v>
      </c>
      <c r="I36" s="43">
        <f t="shared" si="0"/>
        <v>0</v>
      </c>
      <c r="J36" s="43">
        <f t="shared" si="1"/>
        <v>0.87437714784157716</v>
      </c>
      <c r="K36" s="43">
        <f t="shared" si="6"/>
        <v>0</v>
      </c>
      <c r="L36" s="43">
        <f t="shared" si="6"/>
        <v>3.532096991535694E-3</v>
      </c>
      <c r="M36" s="43">
        <f t="shared" si="6"/>
        <v>0</v>
      </c>
    </row>
    <row r="37" spans="1:13">
      <c r="A37" s="77" t="s">
        <v>33</v>
      </c>
      <c r="B37" s="28">
        <v>29690545.23</v>
      </c>
      <c r="C37" s="28">
        <v>9056823523.3799992</v>
      </c>
      <c r="D37" s="28">
        <v>11022516.9</v>
      </c>
      <c r="E37" s="28">
        <v>681573505.88</v>
      </c>
      <c r="F37" s="28">
        <v>9976230790.2600002</v>
      </c>
      <c r="G37" s="28">
        <f t="shared" si="5"/>
        <v>19755340881.649998</v>
      </c>
      <c r="H37" s="28">
        <f>'7.'!B36</f>
        <v>22252062775.98</v>
      </c>
      <c r="I37" s="43">
        <f t="shared" si="0"/>
        <v>1.3342828271206153E-3</v>
      </c>
      <c r="J37" s="43">
        <f t="shared" si="1"/>
        <v>0.40701051469063765</v>
      </c>
      <c r="K37" s="43">
        <f t="shared" si="6"/>
        <v>4.9534809473476143E-4</v>
      </c>
      <c r="L37" s="43">
        <f t="shared" si="6"/>
        <v>3.0629677470428714E-2</v>
      </c>
      <c r="M37" s="43">
        <f t="shared" si="6"/>
        <v>0.44832835906920271</v>
      </c>
    </row>
    <row r="38" spans="1:13">
      <c r="A38" s="77" t="s">
        <v>34</v>
      </c>
      <c r="B38" s="28">
        <v>1707.83</v>
      </c>
      <c r="C38" s="28"/>
      <c r="D38" s="28">
        <v>2047447798.53</v>
      </c>
      <c r="E38" s="28">
        <v>79367025.939999998</v>
      </c>
      <c r="F38" s="28">
        <v>1034675750.99</v>
      </c>
      <c r="G38" s="28">
        <f t="shared" si="5"/>
        <v>3161492283.29</v>
      </c>
      <c r="H38" s="28">
        <f>'7.'!B37</f>
        <v>4565015023.1300001</v>
      </c>
      <c r="I38" s="43">
        <f t="shared" si="0"/>
        <v>3.7411267900472913E-7</v>
      </c>
      <c r="J38" s="43">
        <f t="shared" si="1"/>
        <v>0</v>
      </c>
      <c r="K38" s="43">
        <f t="shared" si="6"/>
        <v>0.44850844699436904</v>
      </c>
      <c r="L38" s="43">
        <f t="shared" si="6"/>
        <v>1.7385928751135201E-2</v>
      </c>
      <c r="M38" s="43">
        <f t="shared" si="6"/>
        <v>0.22665330688891691</v>
      </c>
    </row>
    <row r="39" spans="1:13">
      <c r="A39" s="77" t="s">
        <v>35</v>
      </c>
      <c r="B39" s="28"/>
      <c r="C39" s="28">
        <v>43857171755.440002</v>
      </c>
      <c r="D39" s="28"/>
      <c r="E39" s="28">
        <v>722138537.86000001</v>
      </c>
      <c r="F39" s="28">
        <v>246762667787.12</v>
      </c>
      <c r="G39" s="28">
        <f t="shared" si="5"/>
        <v>291341978080.41998</v>
      </c>
      <c r="H39" s="28">
        <f>'7.'!B38</f>
        <v>321861122753.47998</v>
      </c>
      <c r="I39" s="43">
        <f t="shared" si="0"/>
        <v>0</v>
      </c>
      <c r="J39" s="43">
        <f t="shared" si="1"/>
        <v>0.13626116562400456</v>
      </c>
      <c r="K39" s="43">
        <f t="shared" si="6"/>
        <v>0</v>
      </c>
      <c r="L39" s="43">
        <f t="shared" si="6"/>
        <v>2.2436339365320013E-3</v>
      </c>
      <c r="M39" s="43">
        <f t="shared" si="6"/>
        <v>0.76667435220537827</v>
      </c>
    </row>
    <row r="40" spans="1:13">
      <c r="A40" s="78" t="s">
        <v>83</v>
      </c>
      <c r="B40" s="30">
        <v>68968006.269999996</v>
      </c>
      <c r="C40" s="30"/>
      <c r="D40" s="30">
        <v>2795367970.77</v>
      </c>
      <c r="E40" s="30">
        <v>1020115721.29</v>
      </c>
      <c r="F40" s="30"/>
      <c r="G40" s="30">
        <f t="shared" si="5"/>
        <v>3884451698.3299999</v>
      </c>
      <c r="H40" s="30">
        <f>'7.'!B39</f>
        <v>4325907922.04</v>
      </c>
      <c r="I40" s="45">
        <f t="shared" si="0"/>
        <v>1.5943013007423481E-2</v>
      </c>
      <c r="J40" s="45">
        <f t="shared" si="1"/>
        <v>0</v>
      </c>
      <c r="K40" s="45">
        <f t="shared" si="6"/>
        <v>0.64619220315067827</v>
      </c>
      <c r="L40" s="45">
        <f t="shared" si="6"/>
        <v>0.2358154033035767</v>
      </c>
      <c r="M40" s="45">
        <f t="shared" si="6"/>
        <v>0</v>
      </c>
    </row>
    <row r="41" spans="1:13">
      <c r="A41" s="59"/>
      <c r="G41" s="1"/>
    </row>
    <row r="71" spans="7:7">
      <c r="G71" s="1"/>
    </row>
  </sheetData>
  <autoFilter ref="A13:M13" xr:uid="{238092D6-86AD-4B9E-BE98-0EEAB401BDAB}">
    <sortState xmlns:xlrd2="http://schemas.microsoft.com/office/spreadsheetml/2017/richdata2" ref="A15:M40">
      <sortCondition ref="A13"/>
    </sortState>
  </autoFilter>
  <mergeCells count="5">
    <mergeCell ref="I12:M12"/>
    <mergeCell ref="B2:C2"/>
    <mergeCell ref="A12:A13"/>
    <mergeCell ref="B12:G12"/>
    <mergeCell ref="H12:H13"/>
  </mergeCells>
  <hyperlinks>
    <hyperlink ref="B2:C2" location="Índice!A1" display="Clique aqui para voltar ao índice" xr:uid="{07598A15-0E99-4ADD-ADE8-DDD023EB1CB1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showGridLines="0" topLeftCell="A7" workbookViewId="0">
      <selection activeCell="E6" sqref="E6"/>
    </sheetView>
  </sheetViews>
  <sheetFormatPr defaultRowHeight="15"/>
  <cols>
    <col min="2" max="2" width="16.28515625" customWidth="1"/>
    <col min="3" max="3" width="21.42578125" customWidth="1"/>
    <col min="4" max="5" width="18" customWidth="1"/>
    <col min="6" max="6" width="17.85546875" customWidth="1"/>
    <col min="7" max="7" width="16.7109375" style="16" customWidth="1"/>
  </cols>
  <sheetData>
    <row r="1" spans="1:7" ht="15.75" thickBot="1">
      <c r="A1" s="17"/>
      <c r="B1" s="18"/>
      <c r="C1" s="18"/>
    </row>
    <row r="2" spans="1:7" ht="15.75" thickBot="1">
      <c r="A2" s="17"/>
      <c r="B2" s="122" t="s">
        <v>86</v>
      </c>
      <c r="C2" s="123"/>
    </row>
    <row r="3" spans="1:7">
      <c r="A3" s="17"/>
      <c r="B3" s="18"/>
      <c r="C3" s="18"/>
    </row>
    <row r="4" spans="1:7" ht="17.25">
      <c r="A4" s="19" t="s">
        <v>87</v>
      </c>
      <c r="B4" s="20"/>
      <c r="C4" s="20"/>
    </row>
    <row r="5" spans="1:7" ht="17.25">
      <c r="A5" s="19" t="s">
        <v>109</v>
      </c>
      <c r="B5" s="20"/>
      <c r="C5" s="20"/>
    </row>
    <row r="6" spans="1:7" ht="17.25">
      <c r="A6" s="19" t="s">
        <v>88</v>
      </c>
      <c r="B6" s="20"/>
      <c r="C6" s="20"/>
    </row>
    <row r="7" spans="1:7" ht="17.25">
      <c r="A7" s="19" t="str">
        <f>'1.'!A7</f>
        <v>RGF 1º quadrimestre de 2022</v>
      </c>
      <c r="B7" s="20"/>
      <c r="C7" s="20"/>
    </row>
    <row r="8" spans="1:7" ht="17.25">
      <c r="A8" s="19" t="s">
        <v>95</v>
      </c>
      <c r="B8" s="20"/>
      <c r="C8" s="20"/>
    </row>
    <row r="9" spans="1:7" ht="17.25">
      <c r="A9" s="19" t="s">
        <v>89</v>
      </c>
      <c r="B9" s="20"/>
      <c r="C9" s="20"/>
    </row>
    <row r="11" spans="1:7" s="25" customFormat="1" ht="89.25">
      <c r="A11" s="82" t="s">
        <v>12</v>
      </c>
      <c r="B11" s="71" t="s">
        <v>46</v>
      </c>
      <c r="C11" s="71" t="s">
        <v>47</v>
      </c>
      <c r="D11" s="71" t="s">
        <v>48</v>
      </c>
      <c r="E11" s="71" t="s">
        <v>54</v>
      </c>
      <c r="F11" s="71" t="s">
        <v>135</v>
      </c>
      <c r="G11" s="71" t="s">
        <v>55</v>
      </c>
    </row>
    <row r="12" spans="1:7">
      <c r="A12" s="76" t="str">
        <f>'6.'!A13</f>
        <v>AC</v>
      </c>
      <c r="B12" s="26">
        <f>'6.'!G13</f>
        <v>17962345.469999999</v>
      </c>
      <c r="C12" s="26">
        <f>'6.'!H13</f>
        <v>49158897.149999999</v>
      </c>
      <c r="D12" s="26">
        <f>'6.'!I13</f>
        <v>0</v>
      </c>
      <c r="E12" s="26">
        <f>SUM(B12:D12)</f>
        <v>67121242.620000005</v>
      </c>
      <c r="F12" s="26">
        <f>'6.'!F13</f>
        <v>7139221329.6899996</v>
      </c>
      <c r="G12" s="27">
        <f>E12/F12</f>
        <v>9.4017595925849455E-3</v>
      </c>
    </row>
    <row r="13" spans="1:7">
      <c r="A13" s="77" t="str">
        <f>'6.'!A14</f>
        <v>AL</v>
      </c>
      <c r="B13" s="28">
        <f>'6.'!G14</f>
        <v>0</v>
      </c>
      <c r="C13" s="28">
        <f>'6.'!H14</f>
        <v>0</v>
      </c>
      <c r="D13" s="28">
        <f>'6.'!I14</f>
        <v>0</v>
      </c>
      <c r="E13" s="28">
        <f t="shared" ref="E13:E38" si="0">SUM(B13:D13)</f>
        <v>0</v>
      </c>
      <c r="F13" s="28">
        <f>'6.'!F14</f>
        <v>13293203777.17</v>
      </c>
      <c r="G13" s="29">
        <f t="shared" ref="G13:G38" si="1">E13/F13</f>
        <v>0</v>
      </c>
    </row>
    <row r="14" spans="1:7">
      <c r="A14" s="77" t="str">
        <f>'6.'!A15</f>
        <v>AM</v>
      </c>
      <c r="B14" s="28">
        <f>'6.'!G15</f>
        <v>0</v>
      </c>
      <c r="C14" s="28">
        <f>'6.'!H15</f>
        <v>0</v>
      </c>
      <c r="D14" s="28">
        <f>'6.'!I15</f>
        <v>0</v>
      </c>
      <c r="E14" s="28">
        <f t="shared" si="0"/>
        <v>0</v>
      </c>
      <c r="F14" s="28">
        <f>'6.'!F15</f>
        <v>20107463849.560001</v>
      </c>
      <c r="G14" s="29">
        <f t="shared" si="1"/>
        <v>0</v>
      </c>
    </row>
    <row r="15" spans="1:7">
      <c r="A15" s="77" t="str">
        <f>'6.'!A16</f>
        <v>AP</v>
      </c>
      <c r="B15" s="28">
        <f>'6.'!G16</f>
        <v>0</v>
      </c>
      <c r="C15" s="28">
        <f>'6.'!H16</f>
        <v>356942047.57999998</v>
      </c>
      <c r="D15" s="28">
        <f>'6.'!I16</f>
        <v>0</v>
      </c>
      <c r="E15" s="28">
        <f t="shared" si="0"/>
        <v>356942047.57999998</v>
      </c>
      <c r="F15" s="28">
        <f>'6.'!F16</f>
        <v>6959176964.21</v>
      </c>
      <c r="G15" s="29">
        <f t="shared" si="1"/>
        <v>5.1290842209603123E-2</v>
      </c>
    </row>
    <row r="16" spans="1:7">
      <c r="A16" s="77" t="str">
        <f>'6.'!A17</f>
        <v>BA</v>
      </c>
      <c r="B16" s="28">
        <f>'6.'!G17</f>
        <v>0</v>
      </c>
      <c r="C16" s="28">
        <f>'6.'!H17</f>
        <v>4744866145.3400002</v>
      </c>
      <c r="D16" s="28">
        <f>'6.'!I17</f>
        <v>0</v>
      </c>
      <c r="E16" s="28">
        <f t="shared" si="0"/>
        <v>4744866145.3400002</v>
      </c>
      <c r="F16" s="28">
        <f>'6.'!F17</f>
        <v>48471933447.339996</v>
      </c>
      <c r="G16" s="29">
        <f t="shared" si="1"/>
        <v>9.7888939183637724E-2</v>
      </c>
    </row>
    <row r="17" spans="1:7">
      <c r="A17" s="77" t="str">
        <f>'6.'!A18</f>
        <v>CE</v>
      </c>
      <c r="B17" s="28">
        <f>'6.'!G18</f>
        <v>0</v>
      </c>
      <c r="C17" s="28">
        <f>'6.'!H18</f>
        <v>465267285.39999998</v>
      </c>
      <c r="D17" s="28">
        <f>'6.'!I18</f>
        <v>193059623.05000001</v>
      </c>
      <c r="E17" s="28">
        <f t="shared" si="0"/>
        <v>658326908.45000005</v>
      </c>
      <c r="F17" s="28">
        <f>'6.'!F18</f>
        <v>26860054141.990002</v>
      </c>
      <c r="G17" s="29">
        <f t="shared" si="1"/>
        <v>2.4509515318543066E-2</v>
      </c>
    </row>
    <row r="18" spans="1:7">
      <c r="A18" s="77" t="str">
        <f>'6.'!A19</f>
        <v>DF</v>
      </c>
      <c r="B18" s="28">
        <f>'6.'!G19</f>
        <v>389480685.88999999</v>
      </c>
      <c r="C18" s="28">
        <f>'6.'!H19</f>
        <v>5767164488.1400003</v>
      </c>
      <c r="D18" s="28">
        <f>'6.'!I19</f>
        <v>0</v>
      </c>
      <c r="E18" s="28">
        <f t="shared" si="0"/>
        <v>6156645174.0300007</v>
      </c>
      <c r="F18" s="28">
        <f>'6.'!F19</f>
        <v>28768230544.139999</v>
      </c>
      <c r="G18" s="29">
        <f t="shared" si="1"/>
        <v>0.21400847593263223</v>
      </c>
    </row>
    <row r="19" spans="1:7">
      <c r="A19" s="77" t="str">
        <f>'6.'!A20</f>
        <v>ES</v>
      </c>
      <c r="B19" s="28">
        <f>'6.'!G20</f>
        <v>0</v>
      </c>
      <c r="C19" s="28">
        <f>'6.'!H20</f>
        <v>0</v>
      </c>
      <c r="D19" s="28">
        <f>'6.'!I20</f>
        <v>110720003.34</v>
      </c>
      <c r="E19" s="28">
        <f t="shared" si="0"/>
        <v>110720003.34</v>
      </c>
      <c r="F19" s="28">
        <f>'6.'!F20</f>
        <v>20239786528.869999</v>
      </c>
      <c r="G19" s="29">
        <f t="shared" si="1"/>
        <v>5.4704135926566802E-3</v>
      </c>
    </row>
    <row r="20" spans="1:7">
      <c r="A20" s="77" t="str">
        <f>'6.'!A21</f>
        <v>GO</v>
      </c>
      <c r="B20" s="28">
        <f>'6.'!G21</f>
        <v>0</v>
      </c>
      <c r="C20" s="28">
        <f>'6.'!H21</f>
        <v>1476473266.3299999</v>
      </c>
      <c r="D20" s="28">
        <f>'6.'!I21</f>
        <v>0</v>
      </c>
      <c r="E20" s="28">
        <f t="shared" si="0"/>
        <v>1476473266.3299999</v>
      </c>
      <c r="F20" s="28">
        <f>'6.'!F21</f>
        <v>33366515764.580002</v>
      </c>
      <c r="G20" s="29">
        <f t="shared" si="1"/>
        <v>4.4250148164925875E-2</v>
      </c>
    </row>
    <row r="21" spans="1:7">
      <c r="A21" s="77" t="str">
        <f>'6.'!A22</f>
        <v>MA</v>
      </c>
      <c r="B21" s="28">
        <f>'6.'!G22</f>
        <v>234213750.94999999</v>
      </c>
      <c r="C21" s="28">
        <f>'6.'!H22</f>
        <v>1656482530.52</v>
      </c>
      <c r="D21" s="28">
        <f>'6.'!I22</f>
        <v>201252988.97</v>
      </c>
      <c r="E21" s="28">
        <f t="shared" si="0"/>
        <v>2091949270.4400001</v>
      </c>
      <c r="F21" s="28">
        <f>'6.'!F22</f>
        <v>19428550014.279999</v>
      </c>
      <c r="G21" s="29">
        <f t="shared" si="1"/>
        <v>0.10767397818686499</v>
      </c>
    </row>
    <row r="22" spans="1:7">
      <c r="A22" s="77" t="str">
        <f>'6.'!A23</f>
        <v>MG</v>
      </c>
      <c r="B22" s="28">
        <f>'6.'!G23</f>
        <v>0</v>
      </c>
      <c r="C22" s="28">
        <f>'6.'!H23</f>
        <v>3884535074.1199999</v>
      </c>
      <c r="D22" s="28">
        <f>'6.'!I23</f>
        <v>0</v>
      </c>
      <c r="E22" s="28">
        <f t="shared" si="0"/>
        <v>3884535074.1199999</v>
      </c>
      <c r="F22" s="28">
        <f>'6.'!F23</f>
        <v>86390487455.570007</v>
      </c>
      <c r="G22" s="29">
        <f t="shared" si="1"/>
        <v>4.4964847271151097E-2</v>
      </c>
    </row>
    <row r="23" spans="1:7">
      <c r="A23" s="77" t="str">
        <f>'6.'!A24</f>
        <v>MS</v>
      </c>
      <c r="B23" s="28">
        <f>'6.'!G24</f>
        <v>0</v>
      </c>
      <c r="C23" s="28">
        <f>'6.'!H24</f>
        <v>316293616.32999998</v>
      </c>
      <c r="D23" s="28">
        <f>'6.'!I24</f>
        <v>0</v>
      </c>
      <c r="E23" s="28">
        <f t="shared" si="0"/>
        <v>316293616.32999998</v>
      </c>
      <c r="F23" s="28">
        <f>'6.'!F24</f>
        <v>16668387830.73</v>
      </c>
      <c r="G23" s="29">
        <f t="shared" si="1"/>
        <v>1.8975657366627745E-2</v>
      </c>
    </row>
    <row r="24" spans="1:7">
      <c r="A24" s="77" t="str">
        <f>'6.'!A25</f>
        <v>MT</v>
      </c>
      <c r="B24" s="28">
        <f>'6.'!G25</f>
        <v>0</v>
      </c>
      <c r="C24" s="28">
        <f>'6.'!H25</f>
        <v>410260416.47000003</v>
      </c>
      <c r="D24" s="28">
        <f>'6.'!I25</f>
        <v>357817265.85000002</v>
      </c>
      <c r="E24" s="28">
        <f t="shared" si="0"/>
        <v>768077682.32000005</v>
      </c>
      <c r="F24" s="28">
        <f>'6.'!F25</f>
        <v>26745876679.57</v>
      </c>
      <c r="G24" s="29">
        <f t="shared" si="1"/>
        <v>2.8717610999332129E-2</v>
      </c>
    </row>
    <row r="25" spans="1:7">
      <c r="A25" s="77" t="str">
        <f>'6.'!A26</f>
        <v>PA</v>
      </c>
      <c r="B25" s="28">
        <f>'6.'!G26</f>
        <v>0</v>
      </c>
      <c r="C25" s="28">
        <f>'6.'!H26</f>
        <v>0</v>
      </c>
      <c r="D25" s="28">
        <f>'6.'!I26</f>
        <v>64928138.200000003</v>
      </c>
      <c r="E25" s="28">
        <f t="shared" si="0"/>
        <v>64928138.200000003</v>
      </c>
      <c r="F25" s="28">
        <f>'6.'!F26</f>
        <v>29850711393.52</v>
      </c>
      <c r="G25" s="29">
        <f t="shared" si="1"/>
        <v>2.1750951709008388E-3</v>
      </c>
    </row>
    <row r="26" spans="1:7">
      <c r="A26" s="77" t="str">
        <f>'6.'!A27</f>
        <v>PB</v>
      </c>
      <c r="B26" s="28">
        <f>'6.'!G27</f>
        <v>0</v>
      </c>
      <c r="C26" s="28">
        <f>'6.'!H27</f>
        <v>2374778222.2800002</v>
      </c>
      <c r="D26" s="28">
        <f>'6.'!I27</f>
        <v>0</v>
      </c>
      <c r="E26" s="28">
        <f t="shared" si="0"/>
        <v>2374778222.2800002</v>
      </c>
      <c r="F26" s="28">
        <f>'6.'!F27</f>
        <v>14087014855.299999</v>
      </c>
      <c r="G26" s="29">
        <f t="shared" si="1"/>
        <v>0.16857923745189565</v>
      </c>
    </row>
    <row r="27" spans="1:7">
      <c r="A27" s="77" t="str">
        <f>'6.'!A28</f>
        <v>PE</v>
      </c>
      <c r="B27" s="28">
        <f>'6.'!G28</f>
        <v>0</v>
      </c>
      <c r="C27" s="28">
        <f>'6.'!H28</f>
        <v>315876250.83999997</v>
      </c>
      <c r="D27" s="28">
        <f>'6.'!I28</f>
        <v>0</v>
      </c>
      <c r="E27" s="28">
        <f t="shared" si="0"/>
        <v>315876250.83999997</v>
      </c>
      <c r="F27" s="28">
        <f>'6.'!F28</f>
        <v>32999133860.799999</v>
      </c>
      <c r="G27" s="29">
        <f t="shared" si="1"/>
        <v>9.5722588408671087E-3</v>
      </c>
    </row>
    <row r="28" spans="1:7">
      <c r="A28" s="77" t="str">
        <f>'6.'!A29</f>
        <v>PI</v>
      </c>
      <c r="B28" s="28">
        <f>'6.'!G29</f>
        <v>0</v>
      </c>
      <c r="C28" s="28">
        <f>'6.'!H29</f>
        <v>1703707314.98</v>
      </c>
      <c r="D28" s="28">
        <f>'6.'!I29</f>
        <v>107054367.59999999</v>
      </c>
      <c r="E28" s="28">
        <f t="shared" si="0"/>
        <v>1810761682.5799999</v>
      </c>
      <c r="F28" s="28">
        <f>'6.'!F29</f>
        <v>12337290324.66</v>
      </c>
      <c r="G28" s="29">
        <f t="shared" si="1"/>
        <v>0.14677142508032065</v>
      </c>
    </row>
    <row r="29" spans="1:7">
      <c r="A29" s="77" t="str">
        <f>'6.'!A30</f>
        <v>PR</v>
      </c>
      <c r="B29" s="28">
        <f>'6.'!G30</f>
        <v>12725.89</v>
      </c>
      <c r="C29" s="28">
        <f>'6.'!H30</f>
        <v>7433375161.3699999</v>
      </c>
      <c r="D29" s="28">
        <f>'6.'!I30</f>
        <v>830757243.92999995</v>
      </c>
      <c r="E29" s="28">
        <f t="shared" si="0"/>
        <v>8264145131.1900005</v>
      </c>
      <c r="F29" s="28">
        <f>'6.'!F30</f>
        <v>51828172196.449997</v>
      </c>
      <c r="G29" s="29">
        <f t="shared" si="1"/>
        <v>0.15945276055396101</v>
      </c>
    </row>
    <row r="30" spans="1:7">
      <c r="A30" s="77" t="str">
        <f>'6.'!A31</f>
        <v>RJ</v>
      </c>
      <c r="B30" s="28">
        <f>'6.'!G31</f>
        <v>770836750.94000006</v>
      </c>
      <c r="C30" s="28">
        <f>'6.'!H31</f>
        <v>4016769186.27</v>
      </c>
      <c r="D30" s="28">
        <f>'6.'!I31</f>
        <v>1354494307.49</v>
      </c>
      <c r="E30" s="28">
        <f t="shared" si="0"/>
        <v>6142100244.6999998</v>
      </c>
      <c r="F30" s="28">
        <f>'6.'!F31</f>
        <v>91067422328.559998</v>
      </c>
      <c r="G30" s="29">
        <f t="shared" si="1"/>
        <v>6.7445636295052486E-2</v>
      </c>
    </row>
    <row r="31" spans="1:7">
      <c r="A31" s="77" t="str">
        <f>'6.'!A32</f>
        <v>RN</v>
      </c>
      <c r="B31" s="28">
        <f>'6.'!G32</f>
        <v>0</v>
      </c>
      <c r="C31" s="28">
        <f>'6.'!H32</f>
        <v>1829588732.79</v>
      </c>
      <c r="D31" s="28">
        <f>'6.'!I32</f>
        <v>0</v>
      </c>
      <c r="E31" s="28">
        <f t="shared" si="0"/>
        <v>1829588732.79</v>
      </c>
      <c r="F31" s="28">
        <f>'6.'!F32</f>
        <v>12939712900.799999</v>
      </c>
      <c r="G31" s="29">
        <f t="shared" si="1"/>
        <v>0.14139330190833566</v>
      </c>
    </row>
    <row r="32" spans="1:7">
      <c r="A32" s="77" t="str">
        <f>'6.'!A33</f>
        <v>RO</v>
      </c>
      <c r="B32" s="28">
        <f>'6.'!G33</f>
        <v>0</v>
      </c>
      <c r="C32" s="28">
        <f>'6.'!H33</f>
        <v>2115280606.1700001</v>
      </c>
      <c r="D32" s="28">
        <f>'6.'!I33</f>
        <v>105527873.95</v>
      </c>
      <c r="E32" s="28">
        <f t="shared" si="0"/>
        <v>2220808480.1199999</v>
      </c>
      <c r="F32" s="28">
        <f>'6.'!F33</f>
        <v>10873761157.24</v>
      </c>
      <c r="G32" s="29">
        <f t="shared" si="1"/>
        <v>0.20423553984734477</v>
      </c>
    </row>
    <row r="33" spans="1:7">
      <c r="A33" s="77" t="str">
        <f>'6.'!A34</f>
        <v>RR</v>
      </c>
      <c r="B33" s="28">
        <f>'6.'!G34</f>
        <v>0</v>
      </c>
      <c r="C33" s="28">
        <f>'6.'!H34</f>
        <v>265760363.97</v>
      </c>
      <c r="D33" s="28">
        <f>'6.'!I34</f>
        <v>0</v>
      </c>
      <c r="E33" s="28">
        <f t="shared" si="0"/>
        <v>265760363.97</v>
      </c>
      <c r="F33" s="28">
        <f>'6.'!F34</f>
        <v>5719709186.3599997</v>
      </c>
      <c r="G33" s="29">
        <f t="shared" si="1"/>
        <v>4.6463964392415E-2</v>
      </c>
    </row>
    <row r="34" spans="1:7">
      <c r="A34" s="77" t="str">
        <f>'6.'!A35</f>
        <v>RS</v>
      </c>
      <c r="B34" s="28">
        <f>'6.'!G35</f>
        <v>0</v>
      </c>
      <c r="C34" s="28">
        <f>'6.'!H35</f>
        <v>12053350794.040001</v>
      </c>
      <c r="D34" s="28">
        <f>'6.'!I35</f>
        <v>0</v>
      </c>
      <c r="E34" s="28">
        <f t="shared" si="0"/>
        <v>12053350794.040001</v>
      </c>
      <c r="F34" s="28">
        <f>'6.'!F35</f>
        <v>54173201000.980003</v>
      </c>
      <c r="G34" s="29">
        <f t="shared" si="1"/>
        <v>0.22249655865493259</v>
      </c>
    </row>
    <row r="35" spans="1:7">
      <c r="A35" s="77" t="str">
        <f>'6.'!A36</f>
        <v>SC</v>
      </c>
      <c r="B35" s="28">
        <f>'6.'!G36</f>
        <v>0</v>
      </c>
      <c r="C35" s="28">
        <f>'6.'!H36</f>
        <v>2451244528.7399998</v>
      </c>
      <c r="D35" s="28">
        <f>'6.'!I36</f>
        <v>0</v>
      </c>
      <c r="E35" s="28">
        <f t="shared" si="0"/>
        <v>2451244528.7399998</v>
      </c>
      <c r="F35" s="28">
        <f>'6.'!F36</f>
        <v>34254395018.09</v>
      </c>
      <c r="G35" s="29">
        <f t="shared" si="1"/>
        <v>7.1560000620226383E-2</v>
      </c>
    </row>
    <row r="36" spans="1:7">
      <c r="A36" s="77" t="str">
        <f>'6.'!A37</f>
        <v>SE</v>
      </c>
      <c r="B36" s="28">
        <f>'6.'!G37</f>
        <v>0</v>
      </c>
      <c r="C36" s="28">
        <f>'6.'!H37</f>
        <v>1359498867.3599999</v>
      </c>
      <c r="D36" s="28">
        <f>'6.'!I37</f>
        <v>197252863.37</v>
      </c>
      <c r="E36" s="28">
        <f t="shared" si="0"/>
        <v>1556751730.73</v>
      </c>
      <c r="F36" s="28">
        <f>'6.'!F37</f>
        <v>10275727160.549999</v>
      </c>
      <c r="G36" s="29">
        <f t="shared" si="1"/>
        <v>0.15149796276282956</v>
      </c>
    </row>
    <row r="37" spans="1:7">
      <c r="A37" s="77" t="str">
        <f>'6.'!A38</f>
        <v>SP</v>
      </c>
      <c r="B37" s="28">
        <f>'6.'!G38</f>
        <v>264926655.84999999</v>
      </c>
      <c r="C37" s="28">
        <f>'6.'!H38</f>
        <v>30514657134.419998</v>
      </c>
      <c r="D37" s="28">
        <f>'6.'!I38</f>
        <v>0</v>
      </c>
      <c r="E37" s="28">
        <f t="shared" si="0"/>
        <v>30779583790.269997</v>
      </c>
      <c r="F37" s="28">
        <f>'6.'!F38</f>
        <v>209800530565.98001</v>
      </c>
      <c r="G37" s="29">
        <f t="shared" si="1"/>
        <v>0.14670879862522629</v>
      </c>
    </row>
    <row r="38" spans="1:7">
      <c r="A38" s="78" t="str">
        <f>'6.'!A39</f>
        <v>TO</v>
      </c>
      <c r="B38" s="30">
        <f>'6.'!G39</f>
        <v>0</v>
      </c>
      <c r="C38" s="30">
        <f>'6.'!H39</f>
        <v>0</v>
      </c>
      <c r="D38" s="30">
        <f>'6.'!I39</f>
        <v>406622313.88999999</v>
      </c>
      <c r="E38" s="30">
        <f t="shared" si="0"/>
        <v>406622313.88999999</v>
      </c>
      <c r="F38" s="30">
        <f>'6.'!F39</f>
        <v>10778433814.719999</v>
      </c>
      <c r="G38" s="31">
        <f t="shared" si="1"/>
        <v>3.772554722511539E-2</v>
      </c>
    </row>
    <row r="39" spans="1:7">
      <c r="A39" s="59"/>
    </row>
  </sheetData>
  <mergeCells count="1">
    <mergeCell ref="B2:C2"/>
  </mergeCells>
  <hyperlinks>
    <hyperlink ref="B2:C2" location="Índice!A1" display="Clique aqui para voltar ao índice" xr:uid="{A5018E70-51F6-4A51-97B6-1C64D49F9E85}"/>
  </hyperlink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1"/>
  <sheetViews>
    <sheetView showGridLines="0" zoomScaleNormal="100" workbookViewId="0">
      <selection activeCell="F10" sqref="F10"/>
    </sheetView>
  </sheetViews>
  <sheetFormatPr defaultRowHeight="15"/>
  <cols>
    <col min="1" max="1" width="9.140625" style="4"/>
    <col min="2" max="2" width="22.7109375" style="6" customWidth="1"/>
    <col min="3" max="3" width="18" style="4" customWidth="1"/>
    <col min="4" max="4" width="10.42578125" style="22" customWidth="1"/>
    <col min="5" max="5" width="23" style="22" customWidth="1"/>
    <col min="6" max="6" width="12.7109375" style="4" customWidth="1"/>
    <col min="7" max="16384" width="9.140625" style="4"/>
  </cols>
  <sheetData>
    <row r="1" spans="1:6" ht="15.75" thickBot="1">
      <c r="A1" s="64"/>
      <c r="B1" s="18"/>
    </row>
    <row r="2" spans="1:6" ht="15.75" thickBot="1">
      <c r="A2" s="17"/>
      <c r="B2" s="122" t="s">
        <v>86</v>
      </c>
      <c r="C2" s="123"/>
    </row>
    <row r="3" spans="1:6">
      <c r="A3" s="17"/>
      <c r="B3" s="18"/>
    </row>
    <row r="4" spans="1:6" ht="17.25">
      <c r="A4" s="19" t="s">
        <v>87</v>
      </c>
      <c r="B4" s="20"/>
    </row>
    <row r="5" spans="1:6" ht="17.25">
      <c r="A5" s="19" t="s">
        <v>111</v>
      </c>
      <c r="B5" s="20"/>
    </row>
    <row r="6" spans="1:6" ht="17.25">
      <c r="A6" s="19" t="s">
        <v>88</v>
      </c>
      <c r="B6" s="20"/>
    </row>
    <row r="7" spans="1:6" ht="17.25">
      <c r="A7" s="19" t="str">
        <f>'1.'!A7</f>
        <v>RGF 1º quadrimestre de 2022</v>
      </c>
      <c r="B7" s="20"/>
    </row>
    <row r="8" spans="1:6" ht="17.25">
      <c r="A8" s="19" t="s">
        <v>92</v>
      </c>
      <c r="B8" s="20"/>
    </row>
    <row r="9" spans="1:6" ht="17.25">
      <c r="A9" s="19" t="s">
        <v>89</v>
      </c>
      <c r="B9" s="20"/>
    </row>
    <row r="10" spans="1:6" ht="17.25">
      <c r="A10" s="19"/>
      <c r="B10" s="20"/>
    </row>
    <row r="11" spans="1:6" ht="61.5" customHeight="1">
      <c r="A11" s="161" t="s">
        <v>12</v>
      </c>
      <c r="B11" s="159" t="s">
        <v>139</v>
      </c>
      <c r="C11" s="160" t="s">
        <v>136</v>
      </c>
      <c r="D11" s="160" t="s">
        <v>137</v>
      </c>
      <c r="E11" s="72" t="s">
        <v>138</v>
      </c>
      <c r="F11" s="32"/>
    </row>
    <row r="12" spans="1:6">
      <c r="A12" s="161"/>
      <c r="B12" s="159"/>
      <c r="C12" s="160"/>
      <c r="D12" s="160"/>
      <c r="E12" s="83" t="s">
        <v>93</v>
      </c>
      <c r="F12" s="32"/>
    </row>
    <row r="13" spans="1:6">
      <c r="A13" s="84" t="s">
        <v>13</v>
      </c>
      <c r="B13" s="26"/>
      <c r="C13" s="26">
        <v>7139221329.6899996</v>
      </c>
      <c r="D13" s="68">
        <f>B13/C13</f>
        <v>0</v>
      </c>
      <c r="E13" s="68">
        <v>0</v>
      </c>
    </row>
    <row r="14" spans="1:6">
      <c r="A14" s="85" t="s">
        <v>14</v>
      </c>
      <c r="B14" s="28">
        <v>74646410.920000002</v>
      </c>
      <c r="C14" s="28">
        <v>13293203777.17</v>
      </c>
      <c r="D14" s="63">
        <f t="shared" ref="D14:D39" si="0">B14/C14</f>
        <v>5.6153815266263476E-3</v>
      </c>
      <c r="E14" s="63">
        <v>5.6000000000000008E-3</v>
      </c>
    </row>
    <row r="15" spans="1:6">
      <c r="A15" s="85" t="s">
        <v>15</v>
      </c>
      <c r="B15" s="28">
        <v>1124638113.1800001</v>
      </c>
      <c r="C15" s="28">
        <v>20107463849.560001</v>
      </c>
      <c r="D15" s="63">
        <f t="shared" si="0"/>
        <v>5.5931375612275923E-2</v>
      </c>
      <c r="E15" s="63">
        <v>5.5899999999999998E-2</v>
      </c>
    </row>
    <row r="16" spans="1:6">
      <c r="A16" s="85" t="s">
        <v>16</v>
      </c>
      <c r="B16" s="28">
        <v>40567588.299999997</v>
      </c>
      <c r="C16" s="28">
        <v>6959176964.21</v>
      </c>
      <c r="D16" s="63">
        <f t="shared" si="0"/>
        <v>5.8293658156177083E-3</v>
      </c>
      <c r="E16" s="63">
        <v>5.7999999999999996E-3</v>
      </c>
    </row>
    <row r="17" spans="1:5">
      <c r="A17" s="85" t="s">
        <v>17</v>
      </c>
      <c r="B17" s="28">
        <v>221623919.46000001</v>
      </c>
      <c r="C17" s="28">
        <v>48471933447.339996</v>
      </c>
      <c r="D17" s="63">
        <f t="shared" si="0"/>
        <v>4.5722112508834144E-3</v>
      </c>
      <c r="E17" s="63">
        <v>4.5999999999999999E-3</v>
      </c>
    </row>
    <row r="18" spans="1:5">
      <c r="A18" s="85" t="s">
        <v>18</v>
      </c>
      <c r="B18" s="28">
        <v>220319722.99000001</v>
      </c>
      <c r="C18" s="28">
        <v>26860054141.990002</v>
      </c>
      <c r="D18" s="63">
        <f t="shared" si="0"/>
        <v>8.2025047985877595E-3</v>
      </c>
      <c r="E18" s="63">
        <v>8.199999999999999E-3</v>
      </c>
    </row>
    <row r="19" spans="1:5">
      <c r="A19" s="85" t="s">
        <v>19</v>
      </c>
      <c r="B19" s="28">
        <v>40149505.579999998</v>
      </c>
      <c r="C19" s="28">
        <v>28768230544.139999</v>
      </c>
      <c r="D19" s="63">
        <f t="shared" si="0"/>
        <v>1.3956195713322496E-3</v>
      </c>
      <c r="E19" s="63">
        <v>1.4000000000000002E-3</v>
      </c>
    </row>
    <row r="20" spans="1:5">
      <c r="A20" s="85" t="s">
        <v>20</v>
      </c>
      <c r="B20" s="28">
        <v>174398804.38999999</v>
      </c>
      <c r="C20" s="28">
        <v>20239786528.869999</v>
      </c>
      <c r="D20" s="63">
        <f t="shared" si="0"/>
        <v>8.6166325984336749E-3</v>
      </c>
      <c r="E20" s="63">
        <v>8.6E-3</v>
      </c>
    </row>
    <row r="21" spans="1:5">
      <c r="A21" s="85" t="s">
        <v>21</v>
      </c>
      <c r="B21" s="28"/>
      <c r="C21" s="28">
        <v>33366515764.580002</v>
      </c>
      <c r="D21" s="63">
        <f t="shared" si="0"/>
        <v>0</v>
      </c>
      <c r="E21" s="63">
        <v>0</v>
      </c>
    </row>
    <row r="22" spans="1:5">
      <c r="A22" s="85" t="s">
        <v>22</v>
      </c>
      <c r="B22" s="28"/>
      <c r="C22" s="28">
        <v>19428550014.279999</v>
      </c>
      <c r="D22" s="63">
        <f t="shared" si="0"/>
        <v>0</v>
      </c>
      <c r="E22" s="63">
        <v>0</v>
      </c>
    </row>
    <row r="23" spans="1:5">
      <c r="A23" s="85" t="s">
        <v>23</v>
      </c>
      <c r="B23" s="28">
        <v>23006.34</v>
      </c>
      <c r="C23" s="28">
        <v>86390487455.570007</v>
      </c>
      <c r="D23" s="63">
        <f t="shared" si="0"/>
        <v>2.6630640337377413E-7</v>
      </c>
      <c r="E23" s="63">
        <v>0</v>
      </c>
    </row>
    <row r="24" spans="1:5">
      <c r="A24" s="86" t="s">
        <v>24</v>
      </c>
      <c r="B24" s="28">
        <v>11638309.4</v>
      </c>
      <c r="C24" s="28">
        <v>16668387830.73</v>
      </c>
      <c r="D24" s="63">
        <f t="shared" si="0"/>
        <v>6.9822645826271817E-4</v>
      </c>
      <c r="E24" s="63">
        <v>7.000000000000001E-4</v>
      </c>
    </row>
    <row r="25" spans="1:5">
      <c r="A25" s="85" t="s">
        <v>25</v>
      </c>
      <c r="B25" s="28">
        <v>88600000</v>
      </c>
      <c r="C25" s="28">
        <v>26745876679.57</v>
      </c>
      <c r="D25" s="63">
        <f t="shared" si="0"/>
        <v>3.3126601554877297E-3</v>
      </c>
      <c r="E25" s="63">
        <v>3.3E-3</v>
      </c>
    </row>
    <row r="26" spans="1:5">
      <c r="A26" s="85" t="s">
        <v>26</v>
      </c>
      <c r="B26" s="28">
        <v>74441605.370000005</v>
      </c>
      <c r="C26" s="28">
        <v>29850711393.52</v>
      </c>
      <c r="D26" s="63">
        <f t="shared" si="0"/>
        <v>2.4937966934402713E-3</v>
      </c>
      <c r="E26" s="63">
        <v>2.5000000000000001E-3</v>
      </c>
    </row>
    <row r="27" spans="1:5">
      <c r="A27" s="85" t="s">
        <v>27</v>
      </c>
      <c r="B27" s="28">
        <v>4051575.98</v>
      </c>
      <c r="C27" s="28">
        <v>14087014855.299999</v>
      </c>
      <c r="D27" s="63">
        <f t="shared" si="0"/>
        <v>2.8761068413835479E-4</v>
      </c>
      <c r="E27" s="63">
        <v>2.9999999999999997E-4</v>
      </c>
    </row>
    <row r="28" spans="1:5">
      <c r="A28" s="85" t="s">
        <v>28</v>
      </c>
      <c r="B28" s="28">
        <v>118541553.15000001</v>
      </c>
      <c r="C28" s="28">
        <v>32999133860.799999</v>
      </c>
      <c r="D28" s="63">
        <f t="shared" si="0"/>
        <v>3.5922625621036893E-3</v>
      </c>
      <c r="E28" s="63">
        <v>3.5999999999999999E-3</v>
      </c>
    </row>
    <row r="29" spans="1:5">
      <c r="A29" s="85" t="s">
        <v>29</v>
      </c>
      <c r="B29" s="28">
        <v>15465393.630000001</v>
      </c>
      <c r="C29" s="28">
        <v>12337290324.66</v>
      </c>
      <c r="D29" s="63">
        <f t="shared" si="0"/>
        <v>1.2535486499079536E-3</v>
      </c>
      <c r="E29" s="63">
        <v>1.2999999999999999E-3</v>
      </c>
    </row>
    <row r="30" spans="1:5">
      <c r="A30" s="85" t="s">
        <v>80</v>
      </c>
      <c r="B30" s="28">
        <v>62115994.530000001</v>
      </c>
      <c r="C30" s="28">
        <v>51828172196.449997</v>
      </c>
      <c r="D30" s="63">
        <f t="shared" si="0"/>
        <v>1.1984986523266717E-3</v>
      </c>
      <c r="E30" s="63">
        <v>1.1999999999999999E-3</v>
      </c>
    </row>
    <row r="31" spans="1:5">
      <c r="A31" s="85" t="s">
        <v>30</v>
      </c>
      <c r="B31" s="28"/>
      <c r="C31" s="28">
        <v>91067422328.559998</v>
      </c>
      <c r="D31" s="63">
        <f t="shared" si="0"/>
        <v>0</v>
      </c>
      <c r="E31" s="63">
        <v>0</v>
      </c>
    </row>
    <row r="32" spans="1:5">
      <c r="A32" s="85" t="s">
        <v>81</v>
      </c>
      <c r="B32" s="28">
        <v>29924515.140000001</v>
      </c>
      <c r="C32" s="28">
        <v>12939712900.799999</v>
      </c>
      <c r="D32" s="63">
        <f t="shared" si="0"/>
        <v>2.312610439614152E-3</v>
      </c>
      <c r="E32" s="63">
        <v>2.3E-3</v>
      </c>
    </row>
    <row r="33" spans="1:5">
      <c r="A33" s="85" t="s">
        <v>31</v>
      </c>
      <c r="B33" s="28">
        <v>2391690.98</v>
      </c>
      <c r="C33" s="28">
        <v>10873761157.24</v>
      </c>
      <c r="D33" s="63">
        <f t="shared" si="0"/>
        <v>2.1995066338270243E-4</v>
      </c>
      <c r="E33" s="63">
        <v>2.0000000000000001E-4</v>
      </c>
    </row>
    <row r="34" spans="1:5">
      <c r="A34" s="86" t="s">
        <v>82</v>
      </c>
      <c r="B34" s="95"/>
      <c r="D34" s="63" t="e">
        <f t="shared" si="0"/>
        <v>#DIV/0!</v>
      </c>
      <c r="E34" s="63">
        <v>0</v>
      </c>
    </row>
    <row r="35" spans="1:5">
      <c r="A35" s="85" t="s">
        <v>32</v>
      </c>
      <c r="B35" s="87"/>
      <c r="C35" s="28">
        <v>54173201000.980003</v>
      </c>
      <c r="D35" s="63">
        <f t="shared" si="0"/>
        <v>0</v>
      </c>
      <c r="E35" s="96"/>
    </row>
    <row r="36" spans="1:5">
      <c r="A36" s="85" t="s">
        <v>33</v>
      </c>
      <c r="B36" s="87">
        <v>8971331.8399999999</v>
      </c>
      <c r="C36" s="28">
        <v>34254395018.09</v>
      </c>
      <c r="D36" s="63">
        <f t="shared" si="0"/>
        <v>2.619030882099121E-4</v>
      </c>
      <c r="E36" s="63">
        <v>2.9999999999999997E-4</v>
      </c>
    </row>
    <row r="37" spans="1:5">
      <c r="A37" s="85" t="s">
        <v>34</v>
      </c>
      <c r="B37" s="28">
        <v>42335820.399999999</v>
      </c>
      <c r="C37" s="28">
        <v>10275727160.549999</v>
      </c>
      <c r="D37" s="63">
        <f t="shared" si="0"/>
        <v>4.1199829207740476E-3</v>
      </c>
      <c r="E37" s="63">
        <v>4.0999999999999995E-3</v>
      </c>
    </row>
    <row r="38" spans="1:5">
      <c r="A38" s="85" t="s">
        <v>35</v>
      </c>
      <c r="B38" s="28">
        <v>356548449.33999997</v>
      </c>
      <c r="C38" s="28">
        <v>209800530565.98001</v>
      </c>
      <c r="D38" s="63">
        <f t="shared" si="0"/>
        <v>1.6994640022031276E-3</v>
      </c>
      <c r="E38" s="63">
        <v>1.7000000000000001E-3</v>
      </c>
    </row>
    <row r="39" spans="1:5">
      <c r="A39" s="88" t="s">
        <v>83</v>
      </c>
      <c r="B39" s="30">
        <v>44819877.43</v>
      </c>
      <c r="C39" s="30">
        <v>10778433814.719999</v>
      </c>
      <c r="D39" s="69">
        <f t="shared" si="0"/>
        <v>4.1582922157753516E-3</v>
      </c>
      <c r="E39" s="69">
        <v>4.1999999999999997E-3</v>
      </c>
    </row>
    <row r="40" spans="1:5">
      <c r="A40" s="59"/>
      <c r="D40" s="65"/>
    </row>
    <row r="42" spans="1:5">
      <c r="A42" s="11"/>
    </row>
    <row r="43" spans="1:5">
      <c r="A43" s="11"/>
    </row>
    <row r="44" spans="1:5">
      <c r="A44" s="11"/>
    </row>
    <row r="45" spans="1:5">
      <c r="A45" s="11"/>
    </row>
    <row r="46" spans="1:5">
      <c r="A46" s="11"/>
    </row>
    <row r="47" spans="1:5">
      <c r="A47" s="11"/>
    </row>
    <row r="48" spans="1:5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</sheetData>
  <mergeCells count="5">
    <mergeCell ref="B11:B12"/>
    <mergeCell ref="C11:C12"/>
    <mergeCell ref="D11:D12"/>
    <mergeCell ref="A11:A12"/>
    <mergeCell ref="B2:C2"/>
  </mergeCells>
  <hyperlinks>
    <hyperlink ref="B2:C2" location="Índice!A1" display="Clique aqui para voltar ao índice" xr:uid="{59C5AF1C-0358-4698-82D7-4660A1C32D3D}"/>
  </hyperlinks>
  <pageMargins left="0.51181102362204722" right="0.51181102362204722" top="0.78740157480314965" bottom="0.78740157480314965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11</vt:i4>
      </vt:variant>
    </vt:vector>
  </HeadingPairs>
  <TitlesOfParts>
    <vt:vector size="23" baseType="lpstr">
      <vt:lpstr>Índice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'1.'!Area_de_impressao</vt:lpstr>
      <vt:lpstr>'10.'!Area_de_impressao</vt:lpstr>
      <vt:lpstr>'11.'!Area_de_impressao</vt:lpstr>
      <vt:lpstr>'2.'!Area_de_impressao</vt:lpstr>
      <vt:lpstr>'3.'!Area_de_impressao</vt:lpstr>
      <vt:lpstr>'4.'!Area_de_impressao</vt:lpstr>
      <vt:lpstr>'5.'!Area_de_impressao</vt:lpstr>
      <vt:lpstr>'6.'!Area_de_impressao</vt:lpstr>
      <vt:lpstr>'7.'!Area_de_impressao</vt:lpstr>
      <vt:lpstr>'8.'!Area_de_impressao</vt:lpstr>
      <vt:lpstr>'9.'!Area_de_impressao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2022-06-21T13:41:23Z</dcterms:created>
  <dcterms:modified xsi:type="dcterms:W3CDTF">2022-06-21T13:41:29Z</dcterms:modified>
</cp:coreProperties>
</file>