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/>
  <xr:revisionPtr revIDLastSave="0" documentId="13_ncr:1_{064BCC46-F44B-4AE8-ABEC-BB209AE8B0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Índice" sheetId="18" r:id="rId1"/>
    <sheet name="1." sheetId="1" r:id="rId2"/>
    <sheet name="2." sheetId="4" r:id="rId3"/>
    <sheet name="3." sheetId="12" r:id="rId4"/>
    <sheet name="4." sheetId="14" r:id="rId5"/>
    <sheet name="5." sheetId="13" r:id="rId6"/>
    <sheet name="6." sheetId="2" r:id="rId7"/>
    <sheet name="7." sheetId="8" r:id="rId8"/>
    <sheet name="8." sheetId="7" r:id="rId9"/>
    <sheet name="9." sheetId="9" r:id="rId10"/>
    <sheet name="10." sheetId="10" r:id="rId11"/>
    <sheet name="11." sheetId="3" r:id="rId12"/>
    <sheet name="12." sheetId="19" r:id="rId13"/>
    <sheet name="13." sheetId="20" r:id="rId14"/>
  </sheets>
  <externalReferences>
    <externalReference r:id="rId15"/>
  </externalReferences>
  <definedNames>
    <definedName name="_xlnm._FilterDatabase" localSheetId="11" hidden="1">'11.'!$A$12:$D$12</definedName>
    <definedName name="_xlnm._FilterDatabase" localSheetId="6" hidden="1">'6.'!$A$12:$O$12</definedName>
    <definedName name="_xlnm._FilterDatabase" localSheetId="8" hidden="1">'8.'!$A$11:$A$11</definedName>
    <definedName name="_xlnm._FilterDatabase" localSheetId="9" hidden="1">'9.'!$A$13:$M$13</definedName>
    <definedName name="_xlnm.Print_Area" localSheetId="1">'1.'!$A$1:$Q$40</definedName>
    <definedName name="_xlnm.Print_Area" localSheetId="10">'10.'!$A$4:$G$38</definedName>
    <definedName name="_xlnm.Print_Area" localSheetId="11">'11.'!$A$4:$E$39</definedName>
    <definedName name="_xlnm.Print_Area" localSheetId="2">'2.'!$A$4:$I$41</definedName>
    <definedName name="_xlnm.Print_Area" localSheetId="3">'3.'!$A$4:$L$39</definedName>
    <definedName name="_xlnm.Print_Area" localSheetId="4">'4.'!$A$4:$H$39</definedName>
    <definedName name="_xlnm.Print_Area" localSheetId="5">'5.'!$A$4:$J$40</definedName>
    <definedName name="_xlnm.Print_Area" localSheetId="6">'6.'!$A$4:$N$39</definedName>
    <definedName name="_xlnm.Print_Area" localSheetId="7">'7.'!$A$4:$F$39</definedName>
    <definedName name="_xlnm.Print_Area" localSheetId="8">'8.'!$A$4:$J$39</definedName>
    <definedName name="_xlnm.Print_Area" localSheetId="9">'9.'!$A$4:$M$40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7" i="19" l="1"/>
  <c r="D37" i="19"/>
  <c r="E37" i="19"/>
  <c r="F37" i="19"/>
  <c r="G37" i="19"/>
  <c r="H37" i="19"/>
  <c r="B37" i="19"/>
  <c r="C40" i="20"/>
  <c r="D40" i="20"/>
  <c r="E40" i="20"/>
  <c r="F40" i="20"/>
  <c r="G40" i="20"/>
  <c r="H40" i="20"/>
  <c r="B40" i="20"/>
  <c r="A7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13" i="20"/>
  <c r="G39" i="20"/>
  <c r="I39" i="20" s="1"/>
  <c r="G38" i="20"/>
  <c r="I38" i="20" s="1"/>
  <c r="G37" i="20"/>
  <c r="G36" i="20"/>
  <c r="I36" i="20" s="1"/>
  <c r="G35" i="20"/>
  <c r="I35" i="20" s="1"/>
  <c r="G34" i="20"/>
  <c r="I34" i="20" s="1"/>
  <c r="G33" i="20"/>
  <c r="G32" i="20"/>
  <c r="I32" i="20" s="1"/>
  <c r="G31" i="20"/>
  <c r="I31" i="20" s="1"/>
  <c r="G30" i="20"/>
  <c r="I30" i="20" s="1"/>
  <c r="G29" i="20"/>
  <c r="G28" i="20"/>
  <c r="I28" i="20" s="1"/>
  <c r="G27" i="20"/>
  <c r="I27" i="20" s="1"/>
  <c r="G26" i="20"/>
  <c r="I26" i="20" s="1"/>
  <c r="G25" i="20"/>
  <c r="G24" i="20"/>
  <c r="I24" i="20" s="1"/>
  <c r="G23" i="20"/>
  <c r="I23" i="20" s="1"/>
  <c r="G22" i="20"/>
  <c r="I22" i="20" s="1"/>
  <c r="G21" i="20"/>
  <c r="G20" i="20"/>
  <c r="I20" i="20" s="1"/>
  <c r="G19" i="20"/>
  <c r="I19" i="20" s="1"/>
  <c r="G18" i="20"/>
  <c r="I18" i="20" s="1"/>
  <c r="G17" i="20"/>
  <c r="G16" i="20"/>
  <c r="I16" i="20" s="1"/>
  <c r="G15" i="20"/>
  <c r="I15" i="20" s="1"/>
  <c r="G14" i="20"/>
  <c r="I14" i="20" s="1"/>
  <c r="G13" i="20"/>
  <c r="D34" i="3"/>
  <c r="D35" i="3"/>
  <c r="D36" i="3"/>
  <c r="D37" i="3"/>
  <c r="D38" i="3"/>
  <c r="D39" i="3"/>
  <c r="J36" i="19"/>
  <c r="I36" i="19"/>
  <c r="G36" i="19"/>
  <c r="F36" i="19"/>
  <c r="J35" i="19"/>
  <c r="I35" i="19"/>
  <c r="G35" i="19"/>
  <c r="F35" i="19"/>
  <c r="J34" i="19"/>
  <c r="I34" i="19"/>
  <c r="G34" i="19"/>
  <c r="F34" i="19"/>
  <c r="J33" i="19"/>
  <c r="I33" i="19"/>
  <c r="G33" i="19"/>
  <c r="F33" i="19"/>
  <c r="J32" i="19"/>
  <c r="I32" i="19"/>
  <c r="G32" i="19"/>
  <c r="F32" i="19"/>
  <c r="J31" i="19"/>
  <c r="I31" i="19"/>
  <c r="G31" i="19"/>
  <c r="F31" i="19"/>
  <c r="J30" i="19"/>
  <c r="I30" i="19"/>
  <c r="G30" i="19"/>
  <c r="F30" i="19"/>
  <c r="J29" i="19"/>
  <c r="I29" i="19"/>
  <c r="G29" i="19"/>
  <c r="F29" i="19"/>
  <c r="J28" i="19"/>
  <c r="I28" i="19"/>
  <c r="G28" i="19"/>
  <c r="F28" i="19"/>
  <c r="J27" i="19"/>
  <c r="I27" i="19"/>
  <c r="G27" i="19"/>
  <c r="F27" i="19"/>
  <c r="J26" i="19"/>
  <c r="I26" i="19"/>
  <c r="G26" i="19"/>
  <c r="F26" i="19"/>
  <c r="J25" i="19"/>
  <c r="I25" i="19"/>
  <c r="G25" i="19"/>
  <c r="F25" i="19"/>
  <c r="J24" i="19"/>
  <c r="I24" i="19"/>
  <c r="G24" i="19"/>
  <c r="F24" i="19"/>
  <c r="J23" i="19"/>
  <c r="I23" i="19"/>
  <c r="G23" i="19"/>
  <c r="F23" i="19"/>
  <c r="J22" i="19"/>
  <c r="I22" i="19"/>
  <c r="G22" i="19"/>
  <c r="F22" i="19"/>
  <c r="J21" i="19"/>
  <c r="I21" i="19"/>
  <c r="G21" i="19"/>
  <c r="F21" i="19"/>
  <c r="J20" i="19"/>
  <c r="I20" i="19"/>
  <c r="G20" i="19"/>
  <c r="F20" i="19"/>
  <c r="J19" i="19"/>
  <c r="I19" i="19"/>
  <c r="G19" i="19"/>
  <c r="F19" i="19"/>
  <c r="J18" i="19"/>
  <c r="I18" i="19"/>
  <c r="G18" i="19"/>
  <c r="F18" i="19"/>
  <c r="J17" i="19"/>
  <c r="I17" i="19"/>
  <c r="G17" i="19"/>
  <c r="F17" i="19"/>
  <c r="J16" i="19"/>
  <c r="I16" i="19"/>
  <c r="G16" i="19"/>
  <c r="F16" i="19"/>
  <c r="J15" i="19"/>
  <c r="I15" i="19"/>
  <c r="G15" i="19"/>
  <c r="F15" i="19"/>
  <c r="J14" i="19"/>
  <c r="I14" i="19"/>
  <c r="G14" i="19"/>
  <c r="F14" i="19"/>
  <c r="J13" i="19"/>
  <c r="I13" i="19"/>
  <c r="G13" i="19"/>
  <c r="F13" i="19"/>
  <c r="J12" i="19"/>
  <c r="I12" i="19"/>
  <c r="G12" i="19"/>
  <c r="F12" i="19"/>
  <c r="J11" i="19"/>
  <c r="I11" i="19"/>
  <c r="G11" i="19"/>
  <c r="F11" i="19"/>
  <c r="J10" i="19"/>
  <c r="I10" i="19"/>
  <c r="G10" i="19"/>
  <c r="F10" i="19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13" i="12"/>
  <c r="D12" i="12"/>
  <c r="P15" i="1"/>
  <c r="K14" i="12" s="1"/>
  <c r="P16" i="1"/>
  <c r="K15" i="12" s="1"/>
  <c r="P17" i="1"/>
  <c r="K16" i="12" s="1"/>
  <c r="P18" i="1"/>
  <c r="K17" i="12" s="1"/>
  <c r="P19" i="1"/>
  <c r="K18" i="12" s="1"/>
  <c r="P20" i="1"/>
  <c r="K19" i="12" s="1"/>
  <c r="P21" i="1"/>
  <c r="K20" i="12" s="1"/>
  <c r="P22" i="1"/>
  <c r="K21" i="12" s="1"/>
  <c r="P23" i="1"/>
  <c r="K22" i="12" s="1"/>
  <c r="P24" i="1"/>
  <c r="K23" i="12" s="1"/>
  <c r="P25" i="1"/>
  <c r="K24" i="12" s="1"/>
  <c r="P26" i="1"/>
  <c r="K25" i="12" s="1"/>
  <c r="P27" i="1"/>
  <c r="K26" i="12" s="1"/>
  <c r="P28" i="1"/>
  <c r="K27" i="12" s="1"/>
  <c r="P29" i="1"/>
  <c r="K28" i="12" s="1"/>
  <c r="P30" i="1"/>
  <c r="K29" i="12" s="1"/>
  <c r="P31" i="1"/>
  <c r="K30" i="12" s="1"/>
  <c r="P32" i="1"/>
  <c r="K31" i="12" s="1"/>
  <c r="P33" i="1"/>
  <c r="K32" i="12" s="1"/>
  <c r="P34" i="1"/>
  <c r="K33" i="12" s="1"/>
  <c r="P35" i="1"/>
  <c r="K34" i="12" s="1"/>
  <c r="P36" i="1"/>
  <c r="K35" i="12" s="1"/>
  <c r="P37" i="1"/>
  <c r="K36" i="12" s="1"/>
  <c r="P38" i="1"/>
  <c r="K37" i="12" s="1"/>
  <c r="P39" i="1"/>
  <c r="K38" i="12" s="1"/>
  <c r="P40" i="1"/>
  <c r="K39" i="12" s="1"/>
  <c r="P14" i="1"/>
  <c r="K13" i="12" s="1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14" i="9"/>
  <c r="I17" i="20" l="1"/>
  <c r="I21" i="20"/>
  <c r="I25" i="20"/>
  <c r="I29" i="20"/>
  <c r="I33" i="20"/>
  <c r="I37" i="20"/>
  <c r="I13" i="20"/>
  <c r="N16" i="2"/>
  <c r="N18" i="2"/>
  <c r="N19" i="2"/>
  <c r="N20" i="2"/>
  <c r="N21" i="2"/>
  <c r="N22" i="2"/>
  <c r="N23" i="2"/>
  <c r="N24" i="2"/>
  <c r="N25" i="2"/>
  <c r="N26" i="2"/>
  <c r="N27" i="2"/>
  <c r="N28" i="2"/>
  <c r="N30" i="2"/>
  <c r="N31" i="2"/>
  <c r="N32" i="2"/>
  <c r="N33" i="2"/>
  <c r="N34" i="2"/>
  <c r="N36" i="2"/>
  <c r="N37" i="2"/>
  <c r="N38" i="2"/>
  <c r="N39" i="2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13" i="3"/>
  <c r="A7" i="3"/>
  <c r="F38" i="10"/>
  <c r="D38" i="10"/>
  <c r="C38" i="10"/>
  <c r="B38" i="10"/>
  <c r="A38" i="10"/>
  <c r="F37" i="10"/>
  <c r="D37" i="10"/>
  <c r="C37" i="10"/>
  <c r="B37" i="10"/>
  <c r="A37" i="10"/>
  <c r="F36" i="10"/>
  <c r="D36" i="10"/>
  <c r="C36" i="10"/>
  <c r="B36" i="10"/>
  <c r="A36" i="10"/>
  <c r="F35" i="10"/>
  <c r="D35" i="10"/>
  <c r="C35" i="10"/>
  <c r="B35" i="10"/>
  <c r="A35" i="10"/>
  <c r="F34" i="10"/>
  <c r="D34" i="10"/>
  <c r="C34" i="10"/>
  <c r="B34" i="10"/>
  <c r="A34" i="10"/>
  <c r="F33" i="10"/>
  <c r="D33" i="10"/>
  <c r="C33" i="10"/>
  <c r="B33" i="10"/>
  <c r="A33" i="10"/>
  <c r="F32" i="10"/>
  <c r="D32" i="10"/>
  <c r="C32" i="10"/>
  <c r="B32" i="10"/>
  <c r="A32" i="10"/>
  <c r="F31" i="10"/>
  <c r="D31" i="10"/>
  <c r="C31" i="10"/>
  <c r="B31" i="10"/>
  <c r="A31" i="10"/>
  <c r="F30" i="10"/>
  <c r="D30" i="10"/>
  <c r="C30" i="10"/>
  <c r="B30" i="10"/>
  <c r="A30" i="10"/>
  <c r="F29" i="10"/>
  <c r="D29" i="10"/>
  <c r="C29" i="10"/>
  <c r="B29" i="10"/>
  <c r="A29" i="10"/>
  <c r="F28" i="10"/>
  <c r="D28" i="10"/>
  <c r="C28" i="10"/>
  <c r="B28" i="10"/>
  <c r="A28" i="10"/>
  <c r="F27" i="10"/>
  <c r="D27" i="10"/>
  <c r="C27" i="10"/>
  <c r="B27" i="10"/>
  <c r="A27" i="10"/>
  <c r="F26" i="10"/>
  <c r="D26" i="10"/>
  <c r="C26" i="10"/>
  <c r="B26" i="10"/>
  <c r="A26" i="10"/>
  <c r="F25" i="10"/>
  <c r="D25" i="10"/>
  <c r="C25" i="10"/>
  <c r="B25" i="10"/>
  <c r="A25" i="10"/>
  <c r="F24" i="10"/>
  <c r="D24" i="10"/>
  <c r="C24" i="10"/>
  <c r="B24" i="10"/>
  <c r="A24" i="10"/>
  <c r="F23" i="10"/>
  <c r="D23" i="10"/>
  <c r="C23" i="10"/>
  <c r="B23" i="10"/>
  <c r="A23" i="10"/>
  <c r="F22" i="10"/>
  <c r="D22" i="10"/>
  <c r="C22" i="10"/>
  <c r="B22" i="10"/>
  <c r="A22" i="10"/>
  <c r="F21" i="10"/>
  <c r="D21" i="10"/>
  <c r="C21" i="10"/>
  <c r="B21" i="10"/>
  <c r="A21" i="10"/>
  <c r="F20" i="10"/>
  <c r="D20" i="10"/>
  <c r="C20" i="10"/>
  <c r="B20" i="10"/>
  <c r="A20" i="10"/>
  <c r="F19" i="10"/>
  <c r="D19" i="10"/>
  <c r="C19" i="10"/>
  <c r="B19" i="10"/>
  <c r="A19" i="10"/>
  <c r="F18" i="10"/>
  <c r="D18" i="10"/>
  <c r="C18" i="10"/>
  <c r="B18" i="10"/>
  <c r="A18" i="10"/>
  <c r="F17" i="10"/>
  <c r="D17" i="10"/>
  <c r="C17" i="10"/>
  <c r="B17" i="10"/>
  <c r="A17" i="10"/>
  <c r="F16" i="10"/>
  <c r="D16" i="10"/>
  <c r="C16" i="10"/>
  <c r="B16" i="10"/>
  <c r="A16" i="10"/>
  <c r="F15" i="10"/>
  <c r="D15" i="10"/>
  <c r="C15" i="10"/>
  <c r="B15" i="10"/>
  <c r="A15" i="10"/>
  <c r="F14" i="10"/>
  <c r="D14" i="10"/>
  <c r="C14" i="10"/>
  <c r="B14" i="10"/>
  <c r="A14" i="10"/>
  <c r="F13" i="10"/>
  <c r="D13" i="10"/>
  <c r="C13" i="10"/>
  <c r="B13" i="10"/>
  <c r="A13" i="10"/>
  <c r="F12" i="10"/>
  <c r="D12" i="10"/>
  <c r="C12" i="10"/>
  <c r="B12" i="10"/>
  <c r="A12" i="10"/>
  <c r="A7" i="10"/>
  <c r="A7" i="9"/>
  <c r="E39" i="8"/>
  <c r="B39" i="8"/>
  <c r="H40" i="9" s="1"/>
  <c r="J40" i="9" s="1"/>
  <c r="A39" i="8"/>
  <c r="E38" i="8"/>
  <c r="B38" i="8"/>
  <c r="A38" i="8"/>
  <c r="E37" i="8"/>
  <c r="B37" i="8"/>
  <c r="H38" i="9" s="1"/>
  <c r="J38" i="9" s="1"/>
  <c r="A37" i="8"/>
  <c r="E36" i="8"/>
  <c r="B36" i="8"/>
  <c r="H37" i="9" s="1"/>
  <c r="A36" i="8"/>
  <c r="E35" i="8"/>
  <c r="B35" i="8"/>
  <c r="H36" i="9" s="1"/>
  <c r="J36" i="9" s="1"/>
  <c r="A35" i="8"/>
  <c r="E34" i="8"/>
  <c r="B34" i="8"/>
  <c r="H35" i="9" s="1"/>
  <c r="A34" i="8"/>
  <c r="E33" i="8"/>
  <c r="B33" i="8"/>
  <c r="H34" i="9" s="1"/>
  <c r="A33" i="8"/>
  <c r="E32" i="8"/>
  <c r="B32" i="8"/>
  <c r="A32" i="8"/>
  <c r="E31" i="8"/>
  <c r="B31" i="8"/>
  <c r="H32" i="9" s="1"/>
  <c r="A31" i="8"/>
  <c r="E30" i="8"/>
  <c r="B30" i="8"/>
  <c r="H31" i="9" s="1"/>
  <c r="J31" i="9" s="1"/>
  <c r="A30" i="8"/>
  <c r="E29" i="8"/>
  <c r="B29" i="8"/>
  <c r="H30" i="9" s="1"/>
  <c r="A29" i="8"/>
  <c r="E28" i="8"/>
  <c r="B28" i="8"/>
  <c r="A28" i="8"/>
  <c r="E27" i="8"/>
  <c r="B27" i="8"/>
  <c r="H28" i="9" s="1"/>
  <c r="J28" i="9" s="1"/>
  <c r="A27" i="8"/>
  <c r="E26" i="8"/>
  <c r="B26" i="8"/>
  <c r="H27" i="9" s="1"/>
  <c r="J27" i="9" s="1"/>
  <c r="A26" i="8"/>
  <c r="E25" i="8"/>
  <c r="B25" i="8"/>
  <c r="H26" i="9" s="1"/>
  <c r="A25" i="8"/>
  <c r="E24" i="8"/>
  <c r="B24" i="8"/>
  <c r="A24" i="8"/>
  <c r="E23" i="8"/>
  <c r="B23" i="8"/>
  <c r="H24" i="9" s="1"/>
  <c r="A23" i="8"/>
  <c r="E22" i="8"/>
  <c r="B22" i="8"/>
  <c r="H23" i="9" s="1"/>
  <c r="J23" i="9" s="1"/>
  <c r="A22" i="8"/>
  <c r="E21" i="8"/>
  <c r="B21" i="8"/>
  <c r="H22" i="9" s="1"/>
  <c r="A21" i="8"/>
  <c r="E20" i="8"/>
  <c r="B20" i="8"/>
  <c r="A20" i="8"/>
  <c r="E19" i="8"/>
  <c r="B19" i="8"/>
  <c r="H20" i="9" s="1"/>
  <c r="J20" i="9" s="1"/>
  <c r="A19" i="8"/>
  <c r="E18" i="8"/>
  <c r="B18" i="8"/>
  <c r="H19" i="9" s="1"/>
  <c r="J19" i="9" s="1"/>
  <c r="A18" i="8"/>
  <c r="E17" i="8"/>
  <c r="B17" i="8"/>
  <c r="H18" i="9" s="1"/>
  <c r="A17" i="8"/>
  <c r="E16" i="8"/>
  <c r="B16" i="8"/>
  <c r="A16" i="8"/>
  <c r="E15" i="8"/>
  <c r="B15" i="8"/>
  <c r="H16" i="9" s="1"/>
  <c r="A15" i="8"/>
  <c r="E14" i="8"/>
  <c r="B14" i="8"/>
  <c r="H15" i="9" s="1"/>
  <c r="J15" i="9" s="1"/>
  <c r="A14" i="8"/>
  <c r="E13" i="8"/>
  <c r="B13" i="8"/>
  <c r="H14" i="9" s="1"/>
  <c r="M14" i="9" s="1"/>
  <c r="A13" i="8"/>
  <c r="A7" i="8"/>
  <c r="F39" i="7"/>
  <c r="J39" i="7" s="1"/>
  <c r="F38" i="7"/>
  <c r="G38" i="7" s="1"/>
  <c r="F37" i="7"/>
  <c r="J37" i="7" s="1"/>
  <c r="F36" i="7"/>
  <c r="F35" i="7"/>
  <c r="J35" i="7" s="1"/>
  <c r="F34" i="7"/>
  <c r="G34" i="7" s="1"/>
  <c r="F33" i="7"/>
  <c r="J33" i="7" s="1"/>
  <c r="F32" i="7"/>
  <c r="F31" i="7"/>
  <c r="J31" i="7" s="1"/>
  <c r="F30" i="7"/>
  <c r="G30" i="7" s="1"/>
  <c r="F29" i="7"/>
  <c r="J29" i="7" s="1"/>
  <c r="F28" i="7"/>
  <c r="F27" i="7"/>
  <c r="J27" i="7" s="1"/>
  <c r="F26" i="7"/>
  <c r="G26" i="7" s="1"/>
  <c r="F25" i="7"/>
  <c r="J25" i="7" s="1"/>
  <c r="F24" i="7"/>
  <c r="F23" i="7"/>
  <c r="J23" i="7" s="1"/>
  <c r="F22" i="7"/>
  <c r="G22" i="7" s="1"/>
  <c r="F21" i="7"/>
  <c r="J21" i="7" s="1"/>
  <c r="F20" i="7"/>
  <c r="F19" i="7"/>
  <c r="J19" i="7" s="1"/>
  <c r="F18" i="7"/>
  <c r="G18" i="7" s="1"/>
  <c r="F17" i="7"/>
  <c r="J17" i="7" s="1"/>
  <c r="F16" i="7"/>
  <c r="F15" i="7"/>
  <c r="J15" i="7" s="1"/>
  <c r="F14" i="7"/>
  <c r="G14" i="7" s="1"/>
  <c r="F13" i="7"/>
  <c r="J13" i="7" s="1"/>
  <c r="A7" i="7"/>
  <c r="M39" i="2"/>
  <c r="C39" i="8" s="1"/>
  <c r="L39" i="2"/>
  <c r="M38" i="2"/>
  <c r="C38" i="8" s="1"/>
  <c r="D38" i="8" s="1"/>
  <c r="L38" i="2"/>
  <c r="M37" i="2"/>
  <c r="C37" i="8" s="1"/>
  <c r="L37" i="2"/>
  <c r="M36" i="2"/>
  <c r="C36" i="8" s="1"/>
  <c r="L36" i="2"/>
  <c r="M35" i="2"/>
  <c r="C35" i="8" s="1"/>
  <c r="L35" i="2"/>
  <c r="N35" i="2"/>
  <c r="M34" i="2"/>
  <c r="C34" i="8" s="1"/>
  <c r="L34" i="2"/>
  <c r="M33" i="2"/>
  <c r="C33" i="8" s="1"/>
  <c r="L33" i="2"/>
  <c r="M32" i="2"/>
  <c r="C32" i="8" s="1"/>
  <c r="L32" i="2"/>
  <c r="M31" i="2"/>
  <c r="C31" i="8" s="1"/>
  <c r="L31" i="2"/>
  <c r="M30" i="2"/>
  <c r="C30" i="8" s="1"/>
  <c r="L30" i="2"/>
  <c r="M29" i="2"/>
  <c r="C29" i="8" s="1"/>
  <c r="L29" i="2"/>
  <c r="N29" i="2"/>
  <c r="M28" i="2"/>
  <c r="C28" i="8" s="1"/>
  <c r="L28" i="2"/>
  <c r="M27" i="2"/>
  <c r="C27" i="8" s="1"/>
  <c r="L27" i="2"/>
  <c r="M26" i="2"/>
  <c r="C26" i="8" s="1"/>
  <c r="L26" i="2"/>
  <c r="M25" i="2"/>
  <c r="C25" i="8" s="1"/>
  <c r="L25" i="2"/>
  <c r="M24" i="2"/>
  <c r="C24" i="8" s="1"/>
  <c r="D24" i="8" s="1"/>
  <c r="L24" i="2"/>
  <c r="M23" i="2"/>
  <c r="C23" i="8" s="1"/>
  <c r="L23" i="2"/>
  <c r="M22" i="2"/>
  <c r="C22" i="8" s="1"/>
  <c r="L22" i="2"/>
  <c r="M21" i="2"/>
  <c r="C21" i="8" s="1"/>
  <c r="L21" i="2"/>
  <c r="M20" i="2"/>
  <c r="C20" i="8" s="1"/>
  <c r="L20" i="2"/>
  <c r="M19" i="2"/>
  <c r="C19" i="8" s="1"/>
  <c r="L19" i="2"/>
  <c r="M18" i="2"/>
  <c r="C18" i="8" s="1"/>
  <c r="L18" i="2"/>
  <c r="M17" i="2"/>
  <c r="C17" i="8" s="1"/>
  <c r="L17" i="2"/>
  <c r="N17" i="2"/>
  <c r="M16" i="2"/>
  <c r="C16" i="8" s="1"/>
  <c r="D16" i="8" s="1"/>
  <c r="L16" i="2"/>
  <c r="M15" i="2"/>
  <c r="C15" i="8" s="1"/>
  <c r="L15" i="2"/>
  <c r="N15" i="2"/>
  <c r="M14" i="2"/>
  <c r="C14" i="8" s="1"/>
  <c r="L14" i="2"/>
  <c r="N14" i="2"/>
  <c r="M13" i="2"/>
  <c r="C13" i="8" s="1"/>
  <c r="L13" i="2"/>
  <c r="N13" i="2"/>
  <c r="A7" i="2"/>
  <c r="F40" i="13"/>
  <c r="I40" i="13" s="1"/>
  <c r="F39" i="13"/>
  <c r="J39" i="13" s="1"/>
  <c r="F38" i="13"/>
  <c r="J38" i="13" s="1"/>
  <c r="F37" i="13"/>
  <c r="J37" i="13" s="1"/>
  <c r="F36" i="13"/>
  <c r="I36" i="13" s="1"/>
  <c r="F35" i="13"/>
  <c r="J35" i="13" s="1"/>
  <c r="F34" i="13"/>
  <c r="J34" i="13" s="1"/>
  <c r="F33" i="13"/>
  <c r="J33" i="13" s="1"/>
  <c r="F32" i="13"/>
  <c r="I32" i="13" s="1"/>
  <c r="F31" i="13"/>
  <c r="J31" i="13" s="1"/>
  <c r="F30" i="13"/>
  <c r="J30" i="13" s="1"/>
  <c r="F29" i="13"/>
  <c r="J29" i="13" s="1"/>
  <c r="F28" i="13"/>
  <c r="I28" i="13" s="1"/>
  <c r="F27" i="13"/>
  <c r="J27" i="13" s="1"/>
  <c r="F26" i="13"/>
  <c r="J26" i="13" s="1"/>
  <c r="F25" i="13"/>
  <c r="J25" i="13" s="1"/>
  <c r="F24" i="13"/>
  <c r="I24" i="13" s="1"/>
  <c r="F23" i="13"/>
  <c r="J23" i="13" s="1"/>
  <c r="F22" i="13"/>
  <c r="J22" i="13" s="1"/>
  <c r="F21" i="13"/>
  <c r="J21" i="13" s="1"/>
  <c r="F20" i="13"/>
  <c r="I20" i="13" s="1"/>
  <c r="F19" i="13"/>
  <c r="J19" i="13" s="1"/>
  <c r="F18" i="13"/>
  <c r="J18" i="13" s="1"/>
  <c r="F17" i="13"/>
  <c r="J17" i="13" s="1"/>
  <c r="F16" i="13"/>
  <c r="I16" i="13" s="1"/>
  <c r="F15" i="13"/>
  <c r="J15" i="13" s="1"/>
  <c r="F14" i="13"/>
  <c r="J14" i="13" s="1"/>
  <c r="A7" i="13"/>
  <c r="C39" i="14"/>
  <c r="B39" i="14"/>
  <c r="C38" i="14"/>
  <c r="B38" i="14"/>
  <c r="C37" i="14"/>
  <c r="B37" i="14"/>
  <c r="C36" i="14"/>
  <c r="B36" i="14"/>
  <c r="C35" i="14"/>
  <c r="B35" i="14"/>
  <c r="C34" i="14"/>
  <c r="B34" i="14"/>
  <c r="C33" i="14"/>
  <c r="B33" i="14"/>
  <c r="C32" i="14"/>
  <c r="B32" i="14"/>
  <c r="C31" i="14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C23" i="14"/>
  <c r="B23" i="14"/>
  <c r="C22" i="14"/>
  <c r="B22" i="14"/>
  <c r="C21" i="14"/>
  <c r="B21" i="14"/>
  <c r="C20" i="14"/>
  <c r="B20" i="14"/>
  <c r="C19" i="14"/>
  <c r="B19" i="14"/>
  <c r="C18" i="14"/>
  <c r="B18" i="14"/>
  <c r="C17" i="14"/>
  <c r="B17" i="14"/>
  <c r="C16" i="14"/>
  <c r="B16" i="14"/>
  <c r="C15" i="14"/>
  <c r="B15" i="14"/>
  <c r="C14" i="14"/>
  <c r="B14" i="14"/>
  <c r="C13" i="14"/>
  <c r="B13" i="14"/>
  <c r="A7" i="14"/>
  <c r="G39" i="12"/>
  <c r="F39" i="12"/>
  <c r="I39" i="12" s="1"/>
  <c r="E39" i="12"/>
  <c r="C39" i="12"/>
  <c r="B39" i="12"/>
  <c r="G38" i="12"/>
  <c r="F38" i="12"/>
  <c r="E38" i="12"/>
  <c r="C38" i="12"/>
  <c r="B38" i="12"/>
  <c r="G37" i="12"/>
  <c r="F37" i="12"/>
  <c r="E37" i="12"/>
  <c r="C37" i="12"/>
  <c r="B37" i="12"/>
  <c r="G36" i="12"/>
  <c r="F36" i="12"/>
  <c r="E36" i="12"/>
  <c r="C36" i="12"/>
  <c r="B36" i="12"/>
  <c r="G35" i="12"/>
  <c r="F35" i="12"/>
  <c r="E35" i="12"/>
  <c r="C35" i="12"/>
  <c r="B35" i="12"/>
  <c r="G34" i="12"/>
  <c r="F34" i="12"/>
  <c r="E34" i="12"/>
  <c r="C34" i="12"/>
  <c r="B34" i="12"/>
  <c r="G33" i="12"/>
  <c r="F33" i="12"/>
  <c r="E33" i="12"/>
  <c r="C33" i="12"/>
  <c r="B33" i="12"/>
  <c r="G32" i="12"/>
  <c r="F32" i="12"/>
  <c r="E32" i="12"/>
  <c r="C32" i="12"/>
  <c r="B32" i="12"/>
  <c r="G31" i="12"/>
  <c r="F31" i="12"/>
  <c r="E31" i="12"/>
  <c r="C31" i="12"/>
  <c r="B31" i="12"/>
  <c r="G30" i="12"/>
  <c r="F30" i="12"/>
  <c r="E30" i="12"/>
  <c r="C30" i="12"/>
  <c r="B30" i="12"/>
  <c r="G29" i="12"/>
  <c r="F29" i="12"/>
  <c r="E29" i="12"/>
  <c r="C29" i="12"/>
  <c r="B29" i="12"/>
  <c r="G28" i="12"/>
  <c r="F28" i="12"/>
  <c r="E28" i="12"/>
  <c r="C28" i="12"/>
  <c r="B28" i="12"/>
  <c r="G27" i="12"/>
  <c r="F27" i="12"/>
  <c r="E27" i="12"/>
  <c r="C27" i="12"/>
  <c r="B27" i="12"/>
  <c r="G26" i="12"/>
  <c r="F26" i="12"/>
  <c r="E26" i="12"/>
  <c r="C26" i="12"/>
  <c r="B26" i="12"/>
  <c r="G25" i="12"/>
  <c r="F25" i="12"/>
  <c r="E25" i="12"/>
  <c r="C25" i="12"/>
  <c r="B25" i="12"/>
  <c r="G24" i="12"/>
  <c r="F24" i="12"/>
  <c r="E24" i="12"/>
  <c r="C24" i="12"/>
  <c r="B24" i="12"/>
  <c r="G23" i="12"/>
  <c r="F23" i="12"/>
  <c r="E23" i="12"/>
  <c r="C23" i="12"/>
  <c r="B23" i="12"/>
  <c r="G22" i="12"/>
  <c r="F22" i="12"/>
  <c r="E22" i="12"/>
  <c r="C22" i="12"/>
  <c r="B22" i="12"/>
  <c r="G21" i="12"/>
  <c r="F21" i="12"/>
  <c r="E21" i="12"/>
  <c r="C21" i="12"/>
  <c r="B21" i="12"/>
  <c r="G20" i="12"/>
  <c r="F20" i="12"/>
  <c r="E20" i="12"/>
  <c r="C20" i="12"/>
  <c r="B20" i="12"/>
  <c r="G19" i="12"/>
  <c r="F19" i="12"/>
  <c r="E19" i="12"/>
  <c r="C19" i="12"/>
  <c r="B19" i="12"/>
  <c r="G18" i="12"/>
  <c r="F18" i="12"/>
  <c r="E18" i="12"/>
  <c r="C18" i="12"/>
  <c r="B18" i="12"/>
  <c r="G17" i="12"/>
  <c r="F17" i="12"/>
  <c r="E17" i="12"/>
  <c r="C17" i="12"/>
  <c r="B17" i="12"/>
  <c r="G16" i="12"/>
  <c r="F16" i="12"/>
  <c r="E16" i="12"/>
  <c r="C16" i="12"/>
  <c r="B16" i="12"/>
  <c r="G15" i="12"/>
  <c r="F15" i="12"/>
  <c r="E15" i="12"/>
  <c r="C15" i="12"/>
  <c r="B15" i="12"/>
  <c r="G14" i="12"/>
  <c r="F14" i="12"/>
  <c r="E14" i="12"/>
  <c r="C14" i="12"/>
  <c r="B14" i="12"/>
  <c r="G13" i="12"/>
  <c r="F13" i="12"/>
  <c r="E13" i="12"/>
  <c r="C13" i="12"/>
  <c r="B13" i="12"/>
  <c r="A7" i="12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7" i="4"/>
  <c r="Q40" i="1"/>
  <c r="O40" i="1"/>
  <c r="N40" i="1"/>
  <c r="M40" i="1"/>
  <c r="L40" i="1"/>
  <c r="K40" i="1"/>
  <c r="Q39" i="1"/>
  <c r="O39" i="1"/>
  <c r="N39" i="1"/>
  <c r="M39" i="1"/>
  <c r="L39" i="1"/>
  <c r="K39" i="1"/>
  <c r="Q38" i="1"/>
  <c r="O38" i="1"/>
  <c r="N38" i="1"/>
  <c r="M38" i="1"/>
  <c r="L38" i="1"/>
  <c r="K38" i="1"/>
  <c r="Q37" i="1"/>
  <c r="O37" i="1"/>
  <c r="N37" i="1"/>
  <c r="M37" i="1"/>
  <c r="L37" i="1"/>
  <c r="K37" i="1"/>
  <c r="Q36" i="1"/>
  <c r="O36" i="1"/>
  <c r="N36" i="1"/>
  <c r="M36" i="1"/>
  <c r="L36" i="1"/>
  <c r="K36" i="1"/>
  <c r="Q35" i="1"/>
  <c r="O35" i="1"/>
  <c r="N35" i="1"/>
  <c r="M35" i="1"/>
  <c r="L35" i="1"/>
  <c r="K35" i="1"/>
  <c r="Q34" i="1"/>
  <c r="O34" i="1"/>
  <c r="N34" i="1"/>
  <c r="M34" i="1"/>
  <c r="L34" i="1"/>
  <c r="K34" i="1"/>
  <c r="Q33" i="1"/>
  <c r="O33" i="1"/>
  <c r="N33" i="1"/>
  <c r="M33" i="1"/>
  <c r="L33" i="1"/>
  <c r="K33" i="1"/>
  <c r="Q32" i="1"/>
  <c r="O32" i="1"/>
  <c r="N32" i="1"/>
  <c r="M32" i="1"/>
  <c r="L32" i="1"/>
  <c r="K32" i="1"/>
  <c r="Q31" i="1"/>
  <c r="O31" i="1"/>
  <c r="N31" i="1"/>
  <c r="M31" i="1"/>
  <c r="L31" i="1"/>
  <c r="K31" i="1"/>
  <c r="Q30" i="1"/>
  <c r="O30" i="1"/>
  <c r="N30" i="1"/>
  <c r="M30" i="1"/>
  <c r="L30" i="1"/>
  <c r="K30" i="1"/>
  <c r="Q29" i="1"/>
  <c r="O29" i="1"/>
  <c r="N29" i="1"/>
  <c r="M29" i="1"/>
  <c r="L29" i="1"/>
  <c r="K29" i="1"/>
  <c r="Q28" i="1"/>
  <c r="O28" i="1"/>
  <c r="N28" i="1"/>
  <c r="M28" i="1"/>
  <c r="L28" i="1"/>
  <c r="K28" i="1"/>
  <c r="Q27" i="1"/>
  <c r="O27" i="1"/>
  <c r="N27" i="1"/>
  <c r="M27" i="1"/>
  <c r="L27" i="1"/>
  <c r="K27" i="1"/>
  <c r="Q26" i="1"/>
  <c r="O26" i="1"/>
  <c r="N26" i="1"/>
  <c r="M26" i="1"/>
  <c r="L26" i="1"/>
  <c r="K26" i="1"/>
  <c r="Q25" i="1"/>
  <c r="O25" i="1"/>
  <c r="N25" i="1"/>
  <c r="M25" i="1"/>
  <c r="L25" i="1"/>
  <c r="K25" i="1"/>
  <c r="Q24" i="1"/>
  <c r="O24" i="1"/>
  <c r="N24" i="1"/>
  <c r="M24" i="1"/>
  <c r="L24" i="1"/>
  <c r="K24" i="1"/>
  <c r="Q23" i="1"/>
  <c r="O23" i="1"/>
  <c r="N23" i="1"/>
  <c r="M23" i="1"/>
  <c r="L23" i="1"/>
  <c r="K23" i="1"/>
  <c r="Q22" i="1"/>
  <c r="O22" i="1"/>
  <c r="N22" i="1"/>
  <c r="M22" i="1"/>
  <c r="L22" i="1"/>
  <c r="K22" i="1"/>
  <c r="Q21" i="1"/>
  <c r="O21" i="1"/>
  <c r="N21" i="1"/>
  <c r="M21" i="1"/>
  <c r="L21" i="1"/>
  <c r="K21" i="1"/>
  <c r="Q20" i="1"/>
  <c r="O20" i="1"/>
  <c r="N20" i="1"/>
  <c r="M20" i="1"/>
  <c r="L20" i="1"/>
  <c r="K20" i="1"/>
  <c r="Q19" i="1"/>
  <c r="O19" i="1"/>
  <c r="N19" i="1"/>
  <c r="M19" i="1"/>
  <c r="L19" i="1"/>
  <c r="K19" i="1"/>
  <c r="Q18" i="1"/>
  <c r="O18" i="1"/>
  <c r="N18" i="1"/>
  <c r="M18" i="1"/>
  <c r="L18" i="1"/>
  <c r="K18" i="1"/>
  <c r="Q17" i="1"/>
  <c r="O17" i="1"/>
  <c r="N17" i="1"/>
  <c r="M17" i="1"/>
  <c r="L17" i="1"/>
  <c r="K17" i="1"/>
  <c r="Q16" i="1"/>
  <c r="O16" i="1"/>
  <c r="N16" i="1"/>
  <c r="M16" i="1"/>
  <c r="L16" i="1"/>
  <c r="K16" i="1"/>
  <c r="Q15" i="1"/>
  <c r="O15" i="1"/>
  <c r="N15" i="1"/>
  <c r="M15" i="1"/>
  <c r="L15" i="1"/>
  <c r="K15" i="1"/>
  <c r="Q14" i="1"/>
  <c r="O14" i="1"/>
  <c r="N14" i="1"/>
  <c r="M14" i="1"/>
  <c r="L14" i="1"/>
  <c r="K14" i="1"/>
  <c r="H17" i="12" l="1"/>
  <c r="H30" i="12"/>
  <c r="H34" i="12"/>
  <c r="H15" i="12"/>
  <c r="H19" i="12"/>
  <c r="H23" i="12"/>
  <c r="H27" i="12"/>
  <c r="H31" i="12"/>
  <c r="H36" i="12"/>
  <c r="D16" i="14"/>
  <c r="F35" i="8"/>
  <c r="H16" i="12"/>
  <c r="H20" i="12"/>
  <c r="H28" i="12"/>
  <c r="H37" i="12"/>
  <c r="H39" i="12"/>
  <c r="M22" i="9"/>
  <c r="J22" i="9"/>
  <c r="M30" i="9"/>
  <c r="J30" i="9"/>
  <c r="M34" i="9"/>
  <c r="J34" i="9"/>
  <c r="I37" i="9"/>
  <c r="J37" i="9"/>
  <c r="D32" i="8"/>
  <c r="I16" i="7"/>
  <c r="I20" i="7"/>
  <c r="I24" i="7"/>
  <c r="I28" i="7"/>
  <c r="I32" i="7"/>
  <c r="I36" i="7"/>
  <c r="K16" i="9"/>
  <c r="J16" i="9"/>
  <c r="K24" i="9"/>
  <c r="J24" i="9"/>
  <c r="K32" i="9"/>
  <c r="J32" i="9"/>
  <c r="I18" i="9"/>
  <c r="J18" i="9"/>
  <c r="I26" i="9"/>
  <c r="J26" i="9"/>
  <c r="D36" i="8"/>
  <c r="K35" i="9"/>
  <c r="J35" i="9"/>
  <c r="E16" i="10"/>
  <c r="G16" i="10" s="1"/>
  <c r="E32" i="10"/>
  <c r="J18" i="12"/>
  <c r="H21" i="12"/>
  <c r="I28" i="12"/>
  <c r="I31" i="12"/>
  <c r="I34" i="12"/>
  <c r="D15" i="14"/>
  <c r="D19" i="14"/>
  <c r="D23" i="14"/>
  <c r="D27" i="14"/>
  <c r="D31" i="14"/>
  <c r="D35" i="14"/>
  <c r="D39" i="14"/>
  <c r="H18" i="12"/>
  <c r="H22" i="12"/>
  <c r="J20" i="12"/>
  <c r="J28" i="12"/>
  <c r="J34" i="12"/>
  <c r="I36" i="12"/>
  <c r="E35" i="10"/>
  <c r="D30" i="8"/>
  <c r="D22" i="8"/>
  <c r="D14" i="8"/>
  <c r="H13" i="7"/>
  <c r="G34" i="13"/>
  <c r="G23" i="13"/>
  <c r="G25" i="13"/>
  <c r="H25" i="13"/>
  <c r="I25" i="13"/>
  <c r="I13" i="12"/>
  <c r="D14" i="14"/>
  <c r="D22" i="14"/>
  <c r="D30" i="14"/>
  <c r="J26" i="12"/>
  <c r="H35" i="12"/>
  <c r="H38" i="12"/>
  <c r="H26" i="12"/>
  <c r="H29" i="12"/>
  <c r="H32" i="12"/>
  <c r="D32" i="14"/>
  <c r="H14" i="12"/>
  <c r="I20" i="12"/>
  <c r="I23" i="12"/>
  <c r="I26" i="12"/>
  <c r="H33" i="12"/>
  <c r="J36" i="12"/>
  <c r="H24" i="12"/>
  <c r="I15" i="12"/>
  <c r="I18" i="12"/>
  <c r="H25" i="12"/>
  <c r="D13" i="14"/>
  <c r="D21" i="14"/>
  <c r="D29" i="14"/>
  <c r="D37" i="14"/>
  <c r="E23" i="10"/>
  <c r="G23" i="10" s="1"/>
  <c r="E31" i="10"/>
  <c r="G31" i="10" s="1"/>
  <c r="D34" i="8"/>
  <c r="D28" i="8"/>
  <c r="D18" i="8"/>
  <c r="D20" i="8"/>
  <c r="D26" i="8"/>
  <c r="F28" i="8"/>
  <c r="E20" i="10"/>
  <c r="G20" i="10" s="1"/>
  <c r="E36" i="10"/>
  <c r="G36" i="10" s="1"/>
  <c r="F20" i="8"/>
  <c r="E22" i="10"/>
  <c r="G22" i="10" s="1"/>
  <c r="E19" i="10"/>
  <c r="G19" i="10" s="1"/>
  <c r="E38" i="10"/>
  <c r="G38" i="10" s="1"/>
  <c r="I19" i="7"/>
  <c r="E26" i="10"/>
  <c r="G26" i="10" s="1"/>
  <c r="E15" i="10"/>
  <c r="G15" i="10" s="1"/>
  <c r="E34" i="10"/>
  <c r="G34" i="10" s="1"/>
  <c r="H21" i="7"/>
  <c r="I35" i="7"/>
  <c r="E13" i="10"/>
  <c r="G13" i="10" s="1"/>
  <c r="F16" i="8"/>
  <c r="F32" i="8"/>
  <c r="E29" i="10"/>
  <c r="G29" i="10" s="1"/>
  <c r="H37" i="7"/>
  <c r="I27" i="7"/>
  <c r="E17" i="10"/>
  <c r="G17" i="10" s="1"/>
  <c r="E33" i="10"/>
  <c r="G33" i="10" s="1"/>
  <c r="H29" i="7"/>
  <c r="F24" i="8"/>
  <c r="E18" i="10"/>
  <c r="G18" i="10" s="1"/>
  <c r="H17" i="13"/>
  <c r="J24" i="12"/>
  <c r="G26" i="13"/>
  <c r="I16" i="12"/>
  <c r="I32" i="12"/>
  <c r="G18" i="13"/>
  <c r="H18" i="13"/>
  <c r="J14" i="12"/>
  <c r="I19" i="12"/>
  <c r="J22" i="12"/>
  <c r="I27" i="12"/>
  <c r="J30" i="12"/>
  <c r="I35" i="12"/>
  <c r="J38" i="12"/>
  <c r="D38" i="14"/>
  <c r="G39" i="13"/>
  <c r="I21" i="12"/>
  <c r="I24" i="12"/>
  <c r="H34" i="13"/>
  <c r="I29" i="12"/>
  <c r="J19" i="12"/>
  <c r="J35" i="12"/>
  <c r="I14" i="12"/>
  <c r="I22" i="12"/>
  <c r="I30" i="12"/>
  <c r="I38" i="12"/>
  <c r="G31" i="13"/>
  <c r="J21" i="12"/>
  <c r="J37" i="12"/>
  <c r="I37" i="12"/>
  <c r="J27" i="12"/>
  <c r="J17" i="12"/>
  <c r="J25" i="12"/>
  <c r="J33" i="12"/>
  <c r="I17" i="12"/>
  <c r="I25" i="12"/>
  <c r="I33" i="12"/>
  <c r="D24" i="14"/>
  <c r="J16" i="12"/>
  <c r="J39" i="12"/>
  <c r="G14" i="13"/>
  <c r="H33" i="13"/>
  <c r="J29" i="12"/>
  <c r="J32" i="12"/>
  <c r="I17" i="13"/>
  <c r="H26" i="13"/>
  <c r="J15" i="12"/>
  <c r="J23" i="12"/>
  <c r="J31" i="12"/>
  <c r="H14" i="13"/>
  <c r="I33" i="13"/>
  <c r="E12" i="10"/>
  <c r="G12" i="10" s="1"/>
  <c r="E14" i="10"/>
  <c r="G14" i="10" s="1"/>
  <c r="E25" i="10"/>
  <c r="G25" i="10" s="1"/>
  <c r="E28" i="10"/>
  <c r="G28" i="10" s="1"/>
  <c r="E30" i="10"/>
  <c r="G30" i="10" s="1"/>
  <c r="E21" i="10"/>
  <c r="E24" i="10"/>
  <c r="G24" i="10" s="1"/>
  <c r="E27" i="10"/>
  <c r="G27" i="10" s="1"/>
  <c r="E37" i="10"/>
  <c r="G37" i="10" s="1"/>
  <c r="H29" i="9"/>
  <c r="M29" i="9" s="1"/>
  <c r="F37" i="8"/>
  <c r="H17" i="9"/>
  <c r="J17" i="9" s="1"/>
  <c r="H33" i="9"/>
  <c r="M33" i="9" s="1"/>
  <c r="H21" i="9"/>
  <c r="F39" i="8"/>
  <c r="H25" i="9"/>
  <c r="F38" i="8"/>
  <c r="I13" i="7"/>
  <c r="G15" i="7"/>
  <c r="G17" i="7"/>
  <c r="H18" i="7"/>
  <c r="I21" i="7"/>
  <c r="G23" i="7"/>
  <c r="G25" i="7"/>
  <c r="H26" i="7"/>
  <c r="I29" i="7"/>
  <c r="G31" i="7"/>
  <c r="G33" i="7"/>
  <c r="H34" i="7"/>
  <c r="I37" i="7"/>
  <c r="G39" i="7"/>
  <c r="G35" i="10"/>
  <c r="I15" i="7"/>
  <c r="H17" i="7"/>
  <c r="I23" i="7"/>
  <c r="H25" i="7"/>
  <c r="I31" i="7"/>
  <c r="H33" i="7"/>
  <c r="I39" i="7"/>
  <c r="G13" i="7"/>
  <c r="H14" i="7"/>
  <c r="I17" i="7"/>
  <c r="G19" i="7"/>
  <c r="G21" i="7"/>
  <c r="H22" i="7"/>
  <c r="I25" i="7"/>
  <c r="G27" i="7"/>
  <c r="G29" i="7"/>
  <c r="H30" i="7"/>
  <c r="I33" i="7"/>
  <c r="G35" i="7"/>
  <c r="G37" i="7"/>
  <c r="H38" i="7"/>
  <c r="G21" i="10"/>
  <c r="J16" i="13"/>
  <c r="G22" i="13"/>
  <c r="G29" i="13"/>
  <c r="G30" i="13"/>
  <c r="G38" i="13"/>
  <c r="G15" i="13"/>
  <c r="G17" i="13"/>
  <c r="I21" i="13"/>
  <c r="I29" i="13"/>
  <c r="G33" i="13"/>
  <c r="I37" i="13"/>
  <c r="G21" i="13"/>
  <c r="G37" i="13"/>
  <c r="G19" i="13"/>
  <c r="H21" i="13"/>
  <c r="H22" i="13"/>
  <c r="G27" i="13"/>
  <c r="H29" i="13"/>
  <c r="H30" i="13"/>
  <c r="G35" i="13"/>
  <c r="H37" i="13"/>
  <c r="H38" i="13"/>
  <c r="D18" i="14"/>
  <c r="D25" i="14"/>
  <c r="D28" i="14"/>
  <c r="D34" i="14"/>
  <c r="D17" i="14"/>
  <c r="D20" i="14"/>
  <c r="D26" i="14"/>
  <c r="D33" i="14"/>
  <c r="D36" i="14"/>
  <c r="G32" i="10"/>
  <c r="J20" i="7"/>
  <c r="J36" i="7"/>
  <c r="I14" i="7"/>
  <c r="H15" i="7"/>
  <c r="G16" i="7"/>
  <c r="I18" i="7"/>
  <c r="H19" i="7"/>
  <c r="G20" i="7"/>
  <c r="I22" i="7"/>
  <c r="H23" i="7"/>
  <c r="G24" i="7"/>
  <c r="I26" i="7"/>
  <c r="H27" i="7"/>
  <c r="G28" i="7"/>
  <c r="I30" i="7"/>
  <c r="H31" i="7"/>
  <c r="G32" i="7"/>
  <c r="I34" i="7"/>
  <c r="H35" i="7"/>
  <c r="G36" i="7"/>
  <c r="I38" i="7"/>
  <c r="H39" i="7"/>
  <c r="J28" i="7"/>
  <c r="J14" i="7"/>
  <c r="H16" i="7"/>
  <c r="J18" i="7"/>
  <c r="H20" i="7"/>
  <c r="J22" i="7"/>
  <c r="H24" i="7"/>
  <c r="J26" i="7"/>
  <c r="H28" i="7"/>
  <c r="J30" i="7"/>
  <c r="H32" i="7"/>
  <c r="J34" i="7"/>
  <c r="H36" i="7"/>
  <c r="J38" i="7"/>
  <c r="J16" i="7"/>
  <c r="J24" i="7"/>
  <c r="J32" i="7"/>
  <c r="K36" i="9"/>
  <c r="M36" i="9"/>
  <c r="I36" i="9"/>
  <c r="L36" i="9"/>
  <c r="F13" i="8"/>
  <c r="F15" i="8"/>
  <c r="F17" i="8"/>
  <c r="F19" i="8"/>
  <c r="F21" i="8"/>
  <c r="F23" i="8"/>
  <c r="F25" i="8"/>
  <c r="F27" i="8"/>
  <c r="F29" i="8"/>
  <c r="F31" i="8"/>
  <c r="F33" i="8"/>
  <c r="D13" i="8"/>
  <c r="D17" i="8"/>
  <c r="D21" i="8"/>
  <c r="D25" i="8"/>
  <c r="D29" i="8"/>
  <c r="D33" i="8"/>
  <c r="D37" i="8"/>
  <c r="I34" i="9"/>
  <c r="M16" i="9"/>
  <c r="I16" i="9"/>
  <c r="L16" i="9"/>
  <c r="L18" i="9"/>
  <c r="K18" i="9"/>
  <c r="M20" i="9"/>
  <c r="I20" i="9"/>
  <c r="L20" i="9"/>
  <c r="L22" i="9"/>
  <c r="K22" i="9"/>
  <c r="M24" i="9"/>
  <c r="I24" i="9"/>
  <c r="L24" i="9"/>
  <c r="L26" i="9"/>
  <c r="K26" i="9"/>
  <c r="M27" i="9"/>
  <c r="I27" i="9"/>
  <c r="L27" i="9"/>
  <c r="K27" i="9"/>
  <c r="M28" i="9"/>
  <c r="I28" i="9"/>
  <c r="L28" i="9"/>
  <c r="L30" i="9"/>
  <c r="K30" i="9"/>
  <c r="M31" i="9"/>
  <c r="I31" i="9"/>
  <c r="L31" i="9"/>
  <c r="K31" i="9"/>
  <c r="M32" i="9"/>
  <c r="I32" i="9"/>
  <c r="L32" i="9"/>
  <c r="I35" i="9"/>
  <c r="M35" i="9"/>
  <c r="L35" i="9"/>
  <c r="L37" i="9"/>
  <c r="K37" i="9"/>
  <c r="M38" i="9"/>
  <c r="I38" i="9"/>
  <c r="L38" i="9"/>
  <c r="K38" i="9"/>
  <c r="K40" i="9"/>
  <c r="M40" i="9"/>
  <c r="I40" i="9"/>
  <c r="L40" i="9"/>
  <c r="M18" i="9"/>
  <c r="K20" i="9"/>
  <c r="M26" i="9"/>
  <c r="K28" i="9"/>
  <c r="M37" i="9"/>
  <c r="L14" i="9"/>
  <c r="K14" i="9"/>
  <c r="J14" i="9"/>
  <c r="M15" i="9"/>
  <c r="I15" i="9"/>
  <c r="L15" i="9"/>
  <c r="K15" i="9"/>
  <c r="M19" i="9"/>
  <c r="I19" i="9"/>
  <c r="L19" i="9"/>
  <c r="K19" i="9"/>
  <c r="M23" i="9"/>
  <c r="I23" i="9"/>
  <c r="L23" i="9"/>
  <c r="K23" i="9"/>
  <c r="L34" i="9"/>
  <c r="K34" i="9"/>
  <c r="D15" i="8"/>
  <c r="D19" i="8"/>
  <c r="D23" i="8"/>
  <c r="D27" i="8"/>
  <c r="D31" i="8"/>
  <c r="D35" i="8"/>
  <c r="D39" i="8"/>
  <c r="I14" i="9"/>
  <c r="I22" i="9"/>
  <c r="I30" i="9"/>
  <c r="H39" i="9"/>
  <c r="J39" i="9" s="1"/>
  <c r="F14" i="8"/>
  <c r="F18" i="8"/>
  <c r="F22" i="8"/>
  <c r="F26" i="8"/>
  <c r="F30" i="8"/>
  <c r="F34" i="8"/>
  <c r="F36" i="8"/>
  <c r="J20" i="13"/>
  <c r="J24" i="13"/>
  <c r="J28" i="13"/>
  <c r="J32" i="13"/>
  <c r="J36" i="13"/>
  <c r="J40" i="13"/>
  <c r="I14" i="13"/>
  <c r="H15" i="13"/>
  <c r="G16" i="13"/>
  <c r="I18" i="13"/>
  <c r="H19" i="13"/>
  <c r="G20" i="13"/>
  <c r="I22" i="13"/>
  <c r="H23" i="13"/>
  <c r="G24" i="13"/>
  <c r="I26" i="13"/>
  <c r="H27" i="13"/>
  <c r="G28" i="13"/>
  <c r="I30" i="13"/>
  <c r="H31" i="13"/>
  <c r="G32" i="13"/>
  <c r="I34" i="13"/>
  <c r="H35" i="13"/>
  <c r="G36" i="13"/>
  <c r="I38" i="13"/>
  <c r="H39" i="13"/>
  <c r="G40" i="13"/>
  <c r="I15" i="13"/>
  <c r="H16" i="13"/>
  <c r="I19" i="13"/>
  <c r="H20" i="13"/>
  <c r="I23" i="13"/>
  <c r="H24" i="13"/>
  <c r="I27" i="13"/>
  <c r="H28" i="13"/>
  <c r="I31" i="13"/>
  <c r="H32" i="13"/>
  <c r="I35" i="13"/>
  <c r="H36" i="13"/>
  <c r="I39" i="13"/>
  <c r="H40" i="13"/>
  <c r="H13" i="12"/>
  <c r="J13" i="12"/>
  <c r="K29" i="9" l="1"/>
  <c r="I21" i="9"/>
  <c r="J21" i="9"/>
  <c r="I29" i="9"/>
  <c r="J29" i="9"/>
  <c r="I33" i="9"/>
  <c r="J33" i="9"/>
  <c r="I25" i="9"/>
  <c r="J25" i="9"/>
  <c r="K17" i="9"/>
  <c r="M21" i="9"/>
  <c r="L25" i="9"/>
  <c r="K21" i="9"/>
  <c r="L29" i="9"/>
  <c r="K25" i="9"/>
  <c r="L17" i="9"/>
  <c r="M25" i="9"/>
  <c r="I17" i="9"/>
  <c r="M17" i="9"/>
  <c r="K33" i="9"/>
  <c r="L21" i="9"/>
  <c r="L33" i="9"/>
  <c r="M39" i="9"/>
  <c r="I39" i="9"/>
  <c r="L39" i="9"/>
  <c r="K39" i="9"/>
</calcChain>
</file>

<file path=xl/sharedStrings.xml><?xml version="1.0" encoding="utf-8"?>
<sst xmlns="http://schemas.openxmlformats.org/spreadsheetml/2006/main" count="539" uniqueCount="179">
  <si>
    <t>DESPESA BRUTA COM PESSOAL (I)</t>
  </si>
  <si>
    <t>DESPESA LÍQUIDA COM PESSOAL (III) = (I - II)</t>
  </si>
  <si>
    <t>DESPESAS NÃO COMPUTADAS (§ 1º do art. 19 da LRF) (II)</t>
  </si>
  <si>
    <t>Inativos e Pensionistas com Recursos Vinculados</t>
  </si>
  <si>
    <t>Outras Despesas de Pessoal decorrentes de Contratos de Terceirização (§ 1º do art. 18 da LRF)</t>
  </si>
  <si>
    <t>Pessoal Ativo</t>
  </si>
  <si>
    <t>Pessoal Inativo e Pensionistas</t>
  </si>
  <si>
    <t>Despesa Bruta com pessoal/RCL</t>
  </si>
  <si>
    <t>Ativo / Despesa Bruta</t>
  </si>
  <si>
    <t>Inativo e Pensionistas / Despesa Bruta</t>
  </si>
  <si>
    <t>Terceirização / Despesa Bruta com Pessoal</t>
  </si>
  <si>
    <t>Inativos e Pensionistas com Recursos Vinculados / Inativos e Pensionistas</t>
  </si>
  <si>
    <t>UF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</si>
  <si>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</si>
  <si>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</si>
  <si>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</si>
  <si>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</si>
  <si>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</si>
  <si>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</si>
  <si>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</si>
  <si>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</si>
  <si>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</si>
  <si>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</si>
  <si>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</si>
  <si>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</si>
  <si>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</si>
  <si>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</si>
  <si>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</si>
  <si>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</si>
  <si>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</si>
  <si>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RJ</t>
  </si>
  <si>
    <t>RO</t>
  </si>
  <si>
    <t>RS</t>
  </si>
  <si>
    <t>SC</t>
  </si>
  <si>
    <t>SE</t>
  </si>
  <si>
    <t>SP</t>
  </si>
  <si>
    <t>DEDUÇÕES (II)</t>
  </si>
  <si>
    <t>DÍVIDA CONSOLIDADA - DC (I)</t>
  </si>
  <si>
    <t>Executivo</t>
  </si>
  <si>
    <t>Judiciário</t>
  </si>
  <si>
    <t>Legislativo</t>
  </si>
  <si>
    <t>Ministério Público</t>
  </si>
  <si>
    <t>Valor</t>
  </si>
  <si>
    <t xml:space="preserve">% / RCL </t>
  </si>
  <si>
    <t>DÍVIDA CONSOLIDADA LÍQUIDA (DCL) (III) = (I - II)</t>
  </si>
  <si>
    <t>Precatórios Anteriores a 05/05/2000</t>
  </si>
  <si>
    <t>Precatórios Posteriores a 05/05/2000 (inclusive) Vencidos e Não Pagos</t>
  </si>
  <si>
    <t>Precatórios Posteriores a 05/05/2000 (Não incluídos na DC)</t>
  </si>
  <si>
    <t xml:space="preserve">    Dívida Mobiliária </t>
  </si>
  <si>
    <t xml:space="preserve">    Dívida Contratual </t>
  </si>
  <si>
    <t xml:space="preserve">  DÍVIDA CONSOLIDADA - DC (I) </t>
  </si>
  <si>
    <t xml:space="preserve">    Precatórios Posteriores a 05/05/2000 (inclusive) Vencidos e Não Pagos </t>
  </si>
  <si>
    <t xml:space="preserve">    Outras Dívidas </t>
  </si>
  <si>
    <t>Total Precatórios</t>
  </si>
  <si>
    <t>% (Precatórios/RCL)</t>
  </si>
  <si>
    <t>Despesas não computadas / RCL</t>
  </si>
  <si>
    <t>Soma</t>
  </si>
  <si>
    <t xml:space="preserve">Ativo </t>
  </si>
  <si>
    <t>Inativo e Pensionistas</t>
  </si>
  <si>
    <t>Terceirização</t>
  </si>
  <si>
    <t>DESPESA BRUTA DE PESSOAL</t>
  </si>
  <si>
    <t>Despesas de Exercícios Anteriores de Período Anterior ao da Apuração</t>
  </si>
  <si>
    <t>Decorrentes de Decisão Judicial de Período Anterior ao da Apuração</t>
  </si>
  <si>
    <t>Indenizações por Demissão e Incentivos à Demissão Voluntária</t>
  </si>
  <si>
    <t>RECEITA CORRENTE LÍQUIDA AJUSTADA (VI)</t>
  </si>
  <si>
    <t>RCL Ajustada</t>
  </si>
  <si>
    <t xml:space="preserve">%  / RCL </t>
  </si>
  <si>
    <t>Lim. Máx. 49%</t>
  </si>
  <si>
    <t>Lim. Máx. 6%</t>
  </si>
  <si>
    <t>Lim. Máx. 3%</t>
  </si>
  <si>
    <t>Lim. Máx. 2%</t>
  </si>
  <si>
    <t>Demais Dívidas Contratuais</t>
  </si>
  <si>
    <t>Empréstimos</t>
  </si>
  <si>
    <t>Financiamentos</t>
  </si>
  <si>
    <t>Parcelamento e Renegociação de Dívidas</t>
  </si>
  <si>
    <t>Reestruturação da Dívida de Estados e Municípios</t>
  </si>
  <si>
    <t>Dívida Contratual Total</t>
  </si>
  <si>
    <t>Inativos e Pensionistas com Recursos Vinculados/Pessoal Inativo e Pensionistas</t>
  </si>
  <si>
    <t>DCL</t>
  </si>
  <si>
    <t>PR</t>
  </si>
  <si>
    <t>RN</t>
  </si>
  <si>
    <t>RR</t>
  </si>
  <si>
    <t>TO</t>
  </si>
  <si>
    <t>TOTAL (ÚLTIMOS 12 MESES) (a)</t>
  </si>
  <si>
    <t>ANO CORRENTE</t>
  </si>
  <si>
    <t>Clique aqui para voltar ao índice</t>
  </si>
  <si>
    <t>SECRETARIA DO TESOURO NACIONAL</t>
  </si>
  <si>
    <t>Fonte: SICONFI</t>
  </si>
  <si>
    <t xml:space="preserve">R$  - Valores Correntes </t>
  </si>
  <si>
    <t xml:space="preserve">Anexo 01 - Demonstrativo da Despesas Com Pessoal </t>
  </si>
  <si>
    <t>Cálculo das Despesas de Pessoal</t>
  </si>
  <si>
    <t>Anexo 04 - Demonstrativo das Operações de Crédito</t>
  </si>
  <si>
    <t>% SOBRE A RCL</t>
  </si>
  <si>
    <t>Tabela 1. Composição das Despesas de Pessoal</t>
  </si>
  <si>
    <t>Anexo 02 - Demonstrativo da Dívida Consolidada Líquida</t>
  </si>
  <si>
    <t>ANO ANTERIOR</t>
  </si>
  <si>
    <t>CÁLCULO DAS DESP. NÃO COMPUTADAS SOBRE A RCL AJUSTADA</t>
  </si>
  <si>
    <t>DÍVIDA CONSOLIDADA LÍQUIDA (DCL) 
(III) = (I - II)</t>
  </si>
  <si>
    <t>% (Deduções/DC)</t>
  </si>
  <si>
    <t>COMPOSIÇÃO DA DÍVIDA CONTRATUAL/DC</t>
  </si>
  <si>
    <t>COMPOSIÇÃO DA DÍVIDA CONTRATUAL</t>
  </si>
  <si>
    <t>Tabela 2. Gráfico 1 - Despesa Total com Pessoal em relação à RCL</t>
  </si>
  <si>
    <t>Tabela 3. Gráfico 2 - Composição da Despesa Bruta com Pessoal</t>
  </si>
  <si>
    <t>Tabela 4. Gráfico 3 - Inativos e Pensionistas com Recursos Vinculados /Pessoal Inativo e Pensionistas</t>
  </si>
  <si>
    <t>Tabela 5. Gráfico 4 - Despesas com pessoal não computadas em relação à RCL</t>
  </si>
  <si>
    <t>Tabela 6. Gráfico 5 - Dívida Consolidada Líquida - DCL</t>
  </si>
  <si>
    <t xml:space="preserve">Outras Dívidas </t>
  </si>
  <si>
    <t>COMPOSIÇÃO DA DÍVIDA CONSOLIDADE BRUTA</t>
  </si>
  <si>
    <t>Tabela 10. Gráfico 9 - Precatórios</t>
  </si>
  <si>
    <t>Tabela 9. Gráfico 8 - Composição da Dívida Contratual</t>
  </si>
  <si>
    <t>Tabela 11. Gráfico 10 - Operações de Crédito</t>
  </si>
  <si>
    <t>1.</t>
  </si>
  <si>
    <t>Composição das Despesas de Pessoal</t>
  </si>
  <si>
    <t>2.</t>
  </si>
  <si>
    <t>3.</t>
  </si>
  <si>
    <t>4.</t>
  </si>
  <si>
    <t>5.</t>
  </si>
  <si>
    <t>Gráfico 4 - Despesas com pessoal não computadas em relação à RCL</t>
  </si>
  <si>
    <t>6.</t>
  </si>
  <si>
    <t>7.</t>
  </si>
  <si>
    <t>Gráfico 6 Composição da Dívida Consolidada Bruta</t>
  </si>
  <si>
    <t>8.</t>
  </si>
  <si>
    <t>Gráfico 7 - Deduções da Dívida Consolidada Bruta</t>
  </si>
  <si>
    <t>9.</t>
  </si>
  <si>
    <t>Gráfico 8 - Composição da Dívida Contratual</t>
  </si>
  <si>
    <t>10.</t>
  </si>
  <si>
    <t>Gráfico 9 - Precatórios</t>
  </si>
  <si>
    <t>11.</t>
  </si>
  <si>
    <t>Gráfico 10 - Operações de Crédito</t>
  </si>
  <si>
    <t>Gráfico 1 - Despesa Total com Pessoal em relação à RCL</t>
  </si>
  <si>
    <t>Gráfico 2 - Composição da Despesa Bruta com Pessoal</t>
  </si>
  <si>
    <t>Gráfico 3 - Inativos e Pensionistas com Recursos Vinculados /Pessoal Inativo e Pensionistas</t>
  </si>
  <si>
    <t>Gráfico 5 - Dívida Consolidada Líquida - DCL</t>
  </si>
  <si>
    <t>(Os dados abaixo correspondem ao somatório das despesas de pessoal de todos os poderes: Executivo, Legislativo, incluindo os Tribunais de Contas, Judiciário e Ministérios Públicos dos Estados e DF. Os dados do RGF das Defensorias Públicas Estaduais não devem ser incluídos no somatório pois já estão incluídos nos valores do poder executivo de cada ente.)</t>
  </si>
  <si>
    <t>RECEITA CORRENTE LÍQUIDA AJUSTADA PARA PARA CÁLCULO DOS LIMITES DE ENDIVIDAMENTO (VI) = (IV - V)</t>
  </si>
  <si>
    <t xml:space="preserve">RECEITA CORRENTE LÍQUIDA AJUSTADA PARA CÁLCULO DOS LIMITES DE ENDIVIDAMENTO (VI) = (IV - V) </t>
  </si>
  <si>
    <t>TOTAL (VIII)/RCL</t>
  </si>
  <si>
    <t>TOTAL CONSIDERADO PARA FINS DA APURAÇÃO DO CUMPRIMENTO DO LIMITE (VIII) = (IIIa + VII - Ia - IIa)</t>
  </si>
  <si>
    <t>TOTAL CONSIDERADO PARA FINS DA APURAÇÃO DO CUMPRIMENTO DO LIMITE (VIII)  (IIIa + VII - Ia - IIa)</t>
  </si>
  <si>
    <r>
      <t>Lim. Máx. Executivo 49</t>
    </r>
    <r>
      <rPr>
        <strike/>
        <sz val="10"/>
        <color theme="1"/>
        <rFont val="Calibri"/>
        <family val="2"/>
        <scheme val="minor"/>
      </rPr>
      <t>%</t>
    </r>
  </si>
  <si>
    <t>Tabela 8. Gráfico 6- Deduções da Dívida Consolidada Bruta</t>
  </si>
  <si>
    <t>Tabela 7. Gráfico 7 - Composição da Dívida Consolidada Bruta</t>
  </si>
  <si>
    <t>DCL/RCL 2022</t>
  </si>
  <si>
    <t>DCL/RCL 2021 Saldo do Exercício Anterior</t>
  </si>
  <si>
    <t>DÍVIDA CONSOLIDADA LÍQUIDA (DCL) (III) = (I - II) SALDO DO EXERCÍCIO ANTERIOR</t>
  </si>
  <si>
    <t>Despesa com Pessoal não Executada Orçamentariamente</t>
  </si>
  <si>
    <t>Não Executada Orçamentariamente/ Despesa Bruta</t>
  </si>
  <si>
    <t>Não Executadas Orçamentariamente</t>
  </si>
  <si>
    <t>% da DCL sobre a RCL AJUSTADA (III/RCL)</t>
  </si>
  <si>
    <t>Tabela 12. Gráfico 11 - Disponibilidade de Caixa líquida após a inscrição em RAP não processados do exercício</t>
  </si>
  <si>
    <t>Anexo 05 - Demonstrativo da Disponibilidade de Caixa e dos Restos a Pagar</t>
  </si>
  <si>
    <t>Disponibilidade de Caixa líquida após a inscrição em RAP não processados do exercício (h) = (f - g)</t>
  </si>
  <si>
    <t>Disponibilidade de Caixa líquida após a inscrição em RAP não processados do exercício (i) = (g - h)</t>
  </si>
  <si>
    <t>Disponibilidade de Caixa líquida após a inscrição em RAP não processados do exercício</t>
  </si>
  <si>
    <t>RCL</t>
  </si>
  <si>
    <t>TOTAL DOS RECURSOS NÃO VINCULADOS</t>
  </si>
  <si>
    <t xml:space="preserve">TOTAL DOS RECURSOS VINCULADOS </t>
  </si>
  <si>
    <t>RECURSOS NÃO VINCULADOS</t>
  </si>
  <si>
    <t>RECURSOS VINCULADOS</t>
  </si>
  <si>
    <t>RGF 3º quadrimestre de 2022</t>
  </si>
  <si>
    <t>12.</t>
  </si>
  <si>
    <t>Gráfico 11 - Disponibilidade de Caixa líquida após a inscrição em RAP não processados do exercício</t>
  </si>
  <si>
    <t>RGF em Foco  - 3º quadrimestre de 2022 - Estados e Distrito Federal</t>
  </si>
  <si>
    <t>Dados extraídos do RGF dos Estados e Distrito Federal - 3º quadrimestre</t>
  </si>
  <si>
    <t>Data da extração: 07/02/23, das 8h às 8:30h</t>
  </si>
  <si>
    <t>RECEITA CORRENTE LÍQUIDA AJUSTADA PARA CÁLCULO DOS LIMITES DA DESPESA COM PESSOAL (VII) = (IV - V - VI)</t>
  </si>
  <si>
    <t>Tabela 13. Gráfico 12 - Restos a Pagar</t>
  </si>
  <si>
    <t>TOTAL (III) = (I + II)</t>
  </si>
  <si>
    <t>Total RAP</t>
  </si>
  <si>
    <t>% (RAP/RCL)</t>
  </si>
  <si>
    <t>De Exercícios Anteriores (b)</t>
  </si>
  <si>
    <t>Do Exercício (c)</t>
  </si>
  <si>
    <t>Restos a Pagar Empenhados e Não Liquidados de Exercícios Anteriores (d)</t>
  </si>
  <si>
    <t>RESTOS A PAGAR EMPENHADOS E NÃO LIQUIDADOS DO EXERCÍCIO (g)</t>
  </si>
  <si>
    <t>RESTOS A PAGAR EMPENHADOS E NÃO LIQUIDADOS DO EXERCÍCIO (h)</t>
  </si>
  <si>
    <t>Gráfico 12 - Restos a Pagar</t>
  </si>
  <si>
    <t>13.</t>
  </si>
  <si>
    <t>Total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</si>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</sst>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indexed="8"/>
      <name val="LucidaSansRegular"/>
    </font>
    <font>
      <b/>
      <sz val="14"/>
      <color theme="4" tint="-0.249977111117893"/>
      <name val="Calibri"/>
      <family val="2"/>
    </font>
    <font>
      <b/>
      <i/>
      <sz val="11"/>
      <color theme="4" tint="-0.249977111117893"/>
      <name val="Calibri"/>
      <family val="2"/>
    </font>
    <font>
      <i/>
      <sz val="11"/>
      <color theme="4" tint="-0.249977111117893"/>
      <name val="Calibri"/>
      <family val="2"/>
    </font>
    <font>
      <b/>
      <sz val="14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3">
    <xf numFmtId="0" fontId="0" fillId="0" borderId="0" xfId="0"/>
    <xf numFmtId="4" fontId="0" fillId="0" borderId="0" xfId="0" applyNumberFormat="1"/>
    <xf numFmtId="9" fontId="0" fillId="0" borderId="0" xfId="1" applyFont="1"/>
    <xf numFmtId="1" fontId="0" fillId="0" borderId="0" xfId="1" applyNumberFormat="1" applyFont="1"/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4" fontId="0" fillId="3" borderId="0" xfId="0" applyNumberFormat="1" applyFill="1"/>
    <xf numFmtId="0" fontId="2" fillId="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43" fontId="0" fillId="0" borderId="0" xfId="2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5" fillId="0" borderId="0" xfId="0" applyFont="1" applyAlignment="1">
      <alignment vertical="center"/>
    </xf>
    <xf numFmtId="0" fontId="6" fillId="3" borderId="0" xfId="0" applyFont="1" applyFill="1"/>
    <xf numFmtId="0" fontId="0" fillId="0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4" fontId="3" fillId="3" borderId="8" xfId="0" applyNumberFormat="1" applyFont="1" applyFill="1" applyBorder="1"/>
    <xf numFmtId="9" fontId="3" fillId="3" borderId="8" xfId="1" applyFont="1" applyFill="1" applyBorder="1" applyAlignment="1">
      <alignment horizontal="center"/>
    </xf>
    <xf numFmtId="4" fontId="3" fillId="3" borderId="11" xfId="0" applyNumberFormat="1" applyFont="1" applyFill="1" applyBorder="1"/>
    <xf numFmtId="9" fontId="3" fillId="3" borderId="11" xfId="1" applyFont="1" applyFill="1" applyBorder="1" applyAlignment="1">
      <alignment horizontal="center"/>
    </xf>
    <xf numFmtId="4" fontId="3" fillId="3" borderId="4" xfId="0" applyNumberFormat="1" applyFont="1" applyFill="1" applyBorder="1"/>
    <xf numFmtId="9" fontId="3" fillId="3" borderId="4" xfId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8" xfId="0" applyNumberFormat="1" applyFont="1" applyFill="1" applyBorder="1"/>
    <xf numFmtId="4" fontId="3" fillId="0" borderId="11" xfId="0" applyNumberFormat="1" applyFont="1" applyFill="1" applyBorder="1"/>
    <xf numFmtId="4" fontId="3" fillId="0" borderId="4" xfId="0" applyNumberFormat="1" applyFont="1" applyFill="1" applyBorder="1"/>
    <xf numFmtId="9" fontId="3" fillId="0" borderId="8" xfId="1" applyFont="1" applyFill="1" applyBorder="1" applyAlignment="1">
      <alignment horizontal="center"/>
    </xf>
    <xf numFmtId="9" fontId="3" fillId="0" borderId="11" xfId="1" applyFont="1" applyFill="1" applyBorder="1" applyAlignment="1">
      <alignment horizontal="center"/>
    </xf>
    <xf numFmtId="9" fontId="3" fillId="0" borderId="4" xfId="1" applyFont="1" applyFill="1" applyBorder="1" applyAlignment="1">
      <alignment horizontal="center"/>
    </xf>
    <xf numFmtId="4" fontId="3" fillId="3" borderId="8" xfId="0" applyNumberFormat="1" applyFont="1" applyFill="1" applyBorder="1" applyAlignment="1">
      <alignment horizontal="right"/>
    </xf>
    <xf numFmtId="164" fontId="3" fillId="3" borderId="8" xfId="1" applyNumberFormat="1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right"/>
    </xf>
    <xf numFmtId="164" fontId="3" fillId="3" borderId="11" xfId="1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5" fillId="0" borderId="0" xfId="0" applyFont="1" applyAlignment="1">
      <alignment horizontal="left" vertical="center"/>
    </xf>
    <xf numFmtId="0" fontId="0" fillId="3" borderId="0" xfId="0" applyFill="1" applyBorder="1"/>
    <xf numFmtId="0" fontId="0" fillId="0" borderId="0" xfId="0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3"/>
    <xf numFmtId="0" fontId="12" fillId="0" borderId="0" xfId="0" applyFont="1" applyAlignment="1">
      <alignment vertical="center" wrapText="1"/>
    </xf>
    <xf numFmtId="0" fontId="13" fillId="3" borderId="0" xfId="0" applyFont="1" applyFill="1"/>
    <xf numFmtId="10" fontId="3" fillId="3" borderId="8" xfId="1" applyNumberFormat="1" applyFont="1" applyFill="1" applyBorder="1"/>
    <xf numFmtId="10" fontId="3" fillId="3" borderId="11" xfId="1" applyNumberFormat="1" applyFont="1" applyFill="1" applyBorder="1"/>
    <xf numFmtId="10" fontId="3" fillId="3" borderId="4" xfId="1" applyNumberFormat="1" applyFont="1" applyFill="1" applyBorder="1"/>
    <xf numFmtId="10" fontId="3" fillId="3" borderId="1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164" fontId="0" fillId="3" borderId="0" xfId="1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/>
    </xf>
    <xf numFmtId="10" fontId="3" fillId="3" borderId="4" xfId="1" applyNumberFormat="1" applyFont="1" applyFill="1" applyBorder="1" applyAlignment="1">
      <alignment horizontal="center"/>
    </xf>
    <xf numFmtId="10" fontId="0" fillId="0" borderId="0" xfId="0" applyNumberFormat="1"/>
    <xf numFmtId="0" fontId="14" fillId="2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4" fontId="14" fillId="2" borderId="7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9" fontId="14" fillId="2" borderId="7" xfId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4" fontId="3" fillId="3" borderId="0" xfId="0" applyNumberFormat="1" applyFont="1" applyFill="1"/>
    <xf numFmtId="0" fontId="15" fillId="3" borderId="4" xfId="0" applyFont="1" applyFill="1" applyBorder="1" applyAlignment="1">
      <alignment horizontal="center"/>
    </xf>
    <xf numFmtId="10" fontId="0" fillId="0" borderId="0" xfId="1" applyNumberFormat="1" applyFont="1"/>
    <xf numFmtId="0" fontId="14" fillId="0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9" fontId="3" fillId="0" borderId="12" xfId="1" applyFont="1" applyFill="1" applyBorder="1" applyAlignment="1">
      <alignment horizontal="center"/>
    </xf>
    <xf numFmtId="9" fontId="3" fillId="0" borderId="13" xfId="1" applyFont="1" applyFill="1" applyBorder="1" applyAlignment="1">
      <alignment horizontal="center"/>
    </xf>
    <xf numFmtId="9" fontId="3" fillId="0" borderId="14" xfId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9" fontId="3" fillId="0" borderId="15" xfId="1" applyFont="1" applyFill="1" applyBorder="1" applyAlignment="1">
      <alignment horizontal="center"/>
    </xf>
    <xf numFmtId="9" fontId="3" fillId="0" borderId="16" xfId="1" applyFont="1" applyFill="1" applyBorder="1" applyAlignment="1">
      <alignment horizontal="center"/>
    </xf>
    <xf numFmtId="9" fontId="3" fillId="0" borderId="17" xfId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64" fontId="3" fillId="0" borderId="11" xfId="1" applyNumberFormat="1" applyFont="1" applyFill="1" applyBorder="1" applyAlignment="1">
      <alignment horizontal="center"/>
    </xf>
    <xf numFmtId="4" fontId="3" fillId="3" borderId="12" xfId="0" applyNumberFormat="1" applyFont="1" applyFill="1" applyBorder="1" applyAlignment="1">
      <alignment horizontal="right"/>
    </xf>
    <xf numFmtId="4" fontId="3" fillId="3" borderId="13" xfId="0" applyNumberFormat="1" applyFont="1" applyFill="1" applyBorder="1" applyAlignment="1">
      <alignment horizontal="right"/>
    </xf>
    <xf numFmtId="4" fontId="3" fillId="3" borderId="14" xfId="0" applyNumberFormat="1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4" fontId="3" fillId="3" borderId="17" xfId="0" applyNumberFormat="1" applyFont="1" applyFill="1" applyBorder="1" applyAlignment="1">
      <alignment horizontal="right"/>
    </xf>
    <xf numFmtId="164" fontId="3" fillId="3" borderId="12" xfId="1" applyNumberFormat="1" applyFont="1" applyFill="1" applyBorder="1" applyAlignment="1">
      <alignment horizontal="center"/>
    </xf>
    <xf numFmtId="164" fontId="3" fillId="3" borderId="13" xfId="1" applyNumberFormat="1" applyFont="1" applyFill="1" applyBorder="1" applyAlignment="1">
      <alignment horizontal="center"/>
    </xf>
    <xf numFmtId="164" fontId="3" fillId="3" borderId="14" xfId="1" applyNumberFormat="1" applyFont="1" applyFill="1" applyBorder="1" applyAlignment="1">
      <alignment horizontal="center"/>
    </xf>
    <xf numFmtId="9" fontId="3" fillId="3" borderId="15" xfId="1" applyFont="1" applyFill="1" applyBorder="1" applyAlignment="1">
      <alignment horizontal="center"/>
    </xf>
    <xf numFmtId="9" fontId="3" fillId="3" borderId="16" xfId="1" applyFont="1" applyFill="1" applyBorder="1" applyAlignment="1">
      <alignment horizontal="center"/>
    </xf>
    <xf numFmtId="9" fontId="3" fillId="3" borderId="17" xfId="1" applyFont="1" applyFill="1" applyBorder="1" applyAlignment="1">
      <alignment horizontal="center"/>
    </xf>
    <xf numFmtId="0" fontId="4" fillId="3" borderId="0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9" fontId="0" fillId="3" borderId="0" xfId="1" applyFont="1" applyFill="1" applyBorder="1"/>
    <xf numFmtId="0" fontId="14" fillId="3" borderId="1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4" fontId="3" fillId="3" borderId="15" xfId="0" applyNumberFormat="1" applyFont="1" applyFill="1" applyBorder="1"/>
    <xf numFmtId="4" fontId="3" fillId="3" borderId="16" xfId="0" applyNumberFormat="1" applyFont="1" applyFill="1" applyBorder="1"/>
    <xf numFmtId="4" fontId="3" fillId="3" borderId="17" xfId="0" applyNumberFormat="1" applyFont="1" applyFill="1" applyBorder="1"/>
    <xf numFmtId="10" fontId="0" fillId="3" borderId="8" xfId="1" applyNumberFormat="1" applyFont="1" applyFill="1" applyBorder="1"/>
    <xf numFmtId="10" fontId="0" fillId="3" borderId="11" xfId="1" applyNumberFormat="1" applyFont="1" applyFill="1" applyBorder="1"/>
    <xf numFmtId="10" fontId="0" fillId="3" borderId="4" xfId="1" applyNumberFormat="1" applyFont="1" applyFill="1" applyBorder="1"/>
    <xf numFmtId="0" fontId="14" fillId="2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14" fillId="2" borderId="7" xfId="0" applyFont="1" applyFill="1" applyBorder="1" applyAlignment="1">
      <alignment horizontal="center" wrapText="1"/>
    </xf>
    <xf numFmtId="0" fontId="4" fillId="0" borderId="0" xfId="3" applyAlignment="1">
      <alignment horizontal="right"/>
    </xf>
    <xf numFmtId="10" fontId="3" fillId="3" borderId="0" xfId="1" applyNumberFormat="1" applyFont="1" applyFill="1" applyBorder="1"/>
    <xf numFmtId="0" fontId="2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4" fontId="0" fillId="0" borderId="8" xfId="0" applyNumberFormat="1" applyBorder="1"/>
    <xf numFmtId="9" fontId="0" fillId="0" borderId="8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" fontId="0" fillId="0" borderId="11" xfId="0" applyNumberFormat="1" applyBorder="1"/>
    <xf numFmtId="9" fontId="0" fillId="0" borderId="11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0" fillId="0" borderId="4" xfId="0" applyNumberFormat="1" applyBorder="1"/>
    <xf numFmtId="9" fontId="0" fillId="0" borderId="4" xfId="1" applyFont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4" fillId="4" borderId="5" xfId="3" applyFill="1" applyBorder="1" applyAlignment="1">
      <alignment horizontal="center"/>
    </xf>
    <xf numFmtId="0" fontId="4" fillId="4" borderId="6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4" fillId="4" borderId="10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4" fontId="14" fillId="2" borderId="8" xfId="0" applyNumberFormat="1" applyFont="1" applyFill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/>
    </xf>
    <xf numFmtId="4" fontId="2" fillId="0" borderId="7" xfId="0" applyNumberFormat="1" applyFont="1" applyBorder="1"/>
    <xf numFmtId="0" fontId="2" fillId="0" borderId="7" xfId="0" applyFont="1" applyBorder="1" applyAlignment="1">
      <alignment horizontal="left"/>
    </xf>
    <xf numFmtId="4" fontId="2" fillId="0" borderId="7" xfId="0" applyNumberFormat="1" applyFont="1" applyBorder="1" applyAlignment="1">
      <alignment horizontal="center"/>
    </xf>
  </cellXfs>
  <cellStyles count="4">
    <cellStyle name="Hiperlink" xfId="3" builtinId="8"/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'2.'!$B$12:$C$12</c:f>
              <c:strCache>
                <c:ptCount val="1"/>
                <c:pt idx="0">
                  <c:v>Executivo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'2.'!$B$15:$B$41</c:f>
              <c:numCache>
                <c:formatCode>0.00%</c:formatCode>
                <c:ptCount val="27"/>
                <c:pt idx="0">
                  <c:v>0.46360000000000001</c:v>
                </c:pt>
                <c:pt idx="1">
                  <c:v>0.40899999999999997</c:v>
                </c:pt>
                <c:pt idx="2">
                  <c:v>0.41100000000000003</c:v>
                </c:pt>
                <c:pt idx="3">
                  <c:v>0.38450000000000001</c:v>
                </c:pt>
                <c:pt idx="4">
                  <c:v>0.36200000000000004</c:v>
                </c:pt>
                <c:pt idx="5">
                  <c:v>0.42499999999999999</c:v>
                </c:pt>
                <c:pt idx="6">
                  <c:v>0.44170000000000004</c:v>
                </c:pt>
                <c:pt idx="7">
                  <c:v>0.37479999999999997</c:v>
                </c:pt>
                <c:pt idx="8">
                  <c:v>0.4052</c:v>
                </c:pt>
                <c:pt idx="9">
                  <c:v>0.32329999999999998</c:v>
                </c:pt>
                <c:pt idx="10">
                  <c:v>0.4844</c:v>
                </c:pt>
                <c:pt idx="11">
                  <c:v>0.39130000000000004</c:v>
                </c:pt>
                <c:pt idx="12">
                  <c:v>0.36249999999999999</c:v>
                </c:pt>
                <c:pt idx="13">
                  <c:v>0.38929999999999998</c:v>
                </c:pt>
                <c:pt idx="14">
                  <c:v>0.45329999999999998</c:v>
                </c:pt>
                <c:pt idx="15">
                  <c:v>0.43030000000000002</c:v>
                </c:pt>
                <c:pt idx="16">
                  <c:v>0.42249999999999999</c:v>
                </c:pt>
                <c:pt idx="17">
                  <c:v>0.40679999999999999</c:v>
                </c:pt>
                <c:pt idx="18">
                  <c:v>0.45829999999999999</c:v>
                </c:pt>
                <c:pt idx="19">
                  <c:v>0.53520000000000001</c:v>
                </c:pt>
                <c:pt idx="20">
                  <c:v>0.39250000000000002</c:v>
                </c:pt>
                <c:pt idx="21">
                  <c:v>0.44929999999999998</c:v>
                </c:pt>
                <c:pt idx="22">
                  <c:v>0.4788</c:v>
                </c:pt>
                <c:pt idx="23">
                  <c:v>0.41830000000000001</c:v>
                </c:pt>
                <c:pt idx="24">
                  <c:v>0.44</c:v>
                </c:pt>
                <c:pt idx="25">
                  <c:v>0.37659999999999999</c:v>
                </c:pt>
                <c:pt idx="26">
                  <c:v>0.39350000000000002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3-433D-B7EC-886D38EDB929}"/>
            </c:ext>
          </c:extLst>
        </c:ser>
        <c:ser>
          <c:idx val="1"/>
          <c:order val="1"/>
          <c:tx>
            <c:strRef>
              <c:f>'2.'!$D$12:$E$12</c:f>
              <c:strCache>
                <c:ptCount val="1"/>
                <c:pt idx="0">
                  <c:v>Judiciário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'2.'!$D$15:$D$41</c:f>
              <c:numCache>
                <c:formatCode>0.00%</c:formatCode>
                <c:ptCount val="27"/>
                <c:pt idx="0">
                  <c:v>2.9399999999999999E-2</c:v>
                </c:pt>
                <c:pt idx="1">
                  <c:v>3.7499999999999999E-2</c:v>
                </c:pt>
                <c:pt idx="2">
                  <c:v>3.1099999999999999E-2</c:v>
                </c:pt>
                <c:pt idx="3">
                  <c:v>4.1700000000000001E-2</c:v>
                </c:pt>
                <c:pt idx="4">
                  <c:v>4.3200000000000002E-2</c:v>
                </c:pt>
                <c:pt idx="5">
                  <c:v>4.0300000000000002E-2</c:v>
                </c:pt>
                <c:pt idx="6">
                  <c:v>0</c:v>
                </c:pt>
                <c:pt idx="7">
                  <c:v>4.8300000000000003E-2</c:v>
                </c:pt>
                <c:pt idx="8">
                  <c:v>3.9199999999999999E-2</c:v>
                </c:pt>
                <c:pt idx="9">
                  <c:v>5.0300000000000004E-2</c:v>
                </c:pt>
                <c:pt idx="10">
                  <c:v>5.0199999999999995E-2</c:v>
                </c:pt>
                <c:pt idx="11">
                  <c:v>4.5700000000000005E-2</c:v>
                </c:pt>
                <c:pt idx="12">
                  <c:v>3.2300000000000002E-2</c:v>
                </c:pt>
                <c:pt idx="13">
                  <c:v>3.4000000000000002E-2</c:v>
                </c:pt>
                <c:pt idx="14">
                  <c:v>4.0099999999999997E-2</c:v>
                </c:pt>
                <c:pt idx="15">
                  <c:v>4.6300000000000001E-2</c:v>
                </c:pt>
                <c:pt idx="16">
                  <c:v>3.6900000000000002E-2</c:v>
                </c:pt>
                <c:pt idx="17">
                  <c:v>3.8100000000000002E-2</c:v>
                </c:pt>
                <c:pt idx="18">
                  <c:v>4.0599999999999997E-2</c:v>
                </c:pt>
                <c:pt idx="19">
                  <c:v>4.9000000000000002E-2</c:v>
                </c:pt>
                <c:pt idx="20">
                  <c:v>4.1599999999999998E-2</c:v>
                </c:pt>
                <c:pt idx="21">
                  <c:v>3.8399999999999997E-2</c:v>
                </c:pt>
                <c:pt idx="22">
                  <c:v>4.7599999999999996E-2</c:v>
                </c:pt>
                <c:pt idx="23">
                  <c:v>4.6799999999999994E-2</c:v>
                </c:pt>
                <c:pt idx="24">
                  <c:v>4.7199999999999999E-2</c:v>
                </c:pt>
                <c:pt idx="25">
                  <c:v>4.5700000000000005E-2</c:v>
                </c:pt>
                <c:pt idx="26">
                  <c:v>4.0500000000000001E-2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93-433D-B7EC-886D38EDB929}"/>
            </c:ext>
          </c:extLst>
        </c:ser>
        <c:ser>
          <c:idx val="2"/>
          <c:order val="2"/>
          <c:tx>
            <c:strRef>
              <c:f>'2.'!$F$12:$G$12</c:f>
              <c:strCache>
                <c:ptCount val="1"/>
                <c:pt idx="0">
                  <c:v>Legislativo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'2.'!$F$15:$F$41</c:f>
              <c:numCache>
                <c:formatCode>0.00%</c:formatCode>
                <c:ptCount val="27"/>
                <c:pt idx="0">
                  <c:v>2.3099999999999999E-2</c:v>
                </c:pt>
                <c:pt idx="1">
                  <c:v>2.8900000000000002E-2</c:v>
                </c:pt>
                <c:pt idx="2">
                  <c:v>2.2599999999999999E-2</c:v>
                </c:pt>
                <c:pt idx="3">
                  <c:v>2.35E-2</c:v>
                </c:pt>
                <c:pt idx="4">
                  <c:v>2.2599999999999999E-2</c:v>
                </c:pt>
                <c:pt idx="5">
                  <c:v>2.3499999999999997E-2</c:v>
                </c:pt>
                <c:pt idx="6">
                  <c:v>2.2700000000000001E-2</c:v>
                </c:pt>
                <c:pt idx="7">
                  <c:v>1.72E-2</c:v>
                </c:pt>
                <c:pt idx="8">
                  <c:v>2.3599999999999999E-2</c:v>
                </c:pt>
                <c:pt idx="9">
                  <c:v>2.6699999999999998E-2</c:v>
                </c:pt>
                <c:pt idx="10">
                  <c:v>0.02</c:v>
                </c:pt>
                <c:pt idx="11">
                  <c:v>2.0700000000000003E-2</c:v>
                </c:pt>
                <c:pt idx="12">
                  <c:v>2.0199999999999999E-2</c:v>
                </c:pt>
                <c:pt idx="13">
                  <c:v>2.5499999999999998E-2</c:v>
                </c:pt>
                <c:pt idx="14">
                  <c:v>2.64E-2</c:v>
                </c:pt>
                <c:pt idx="15">
                  <c:v>2.2599999999999999E-2</c:v>
                </c:pt>
                <c:pt idx="16">
                  <c:v>2.3600000000000003E-2</c:v>
                </c:pt>
                <c:pt idx="17">
                  <c:v>1.5300000000000001E-2</c:v>
                </c:pt>
                <c:pt idx="18">
                  <c:v>1.3500000000000002E-2</c:v>
                </c:pt>
                <c:pt idx="19">
                  <c:v>2.7099999999999999E-2</c:v>
                </c:pt>
                <c:pt idx="20">
                  <c:v>2.3700000000000002E-2</c:v>
                </c:pt>
                <c:pt idx="21">
                  <c:v>3.2600000000000004E-2</c:v>
                </c:pt>
                <c:pt idx="22">
                  <c:v>1.78E-2</c:v>
                </c:pt>
                <c:pt idx="23">
                  <c:v>1.9799999999999998E-2</c:v>
                </c:pt>
                <c:pt idx="24">
                  <c:v>2.7199999999999998E-2</c:v>
                </c:pt>
                <c:pt idx="25">
                  <c:v>8.3999999999999995E-3</c:v>
                </c:pt>
                <c:pt idx="26">
                  <c:v>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93-433D-B7EC-886D38EDB929}"/>
            </c:ext>
          </c:extLst>
        </c:ser>
        <c:ser>
          <c:idx val="3"/>
          <c:order val="3"/>
          <c:tx>
            <c:strRef>
              <c:f>'2.'!$H$12:$I$12</c:f>
              <c:strCache>
                <c:ptCount val="1"/>
                <c:pt idx="0">
                  <c:v>Ministério Público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'2.'!$H$15:$H$41</c:f>
              <c:numCache>
                <c:formatCode>0.00%</c:formatCode>
                <c:ptCount val="27"/>
                <c:pt idx="0">
                  <c:v>1.3500000000000002E-2</c:v>
                </c:pt>
                <c:pt idx="1">
                  <c:v>1.2500000000000001E-2</c:v>
                </c:pt>
                <c:pt idx="2">
                  <c:v>1.1399999999999999E-2</c:v>
                </c:pt>
                <c:pt idx="3">
                  <c:v>1.5800000000000002E-2</c:v>
                </c:pt>
                <c:pt idx="4">
                  <c:v>1.21E-2</c:v>
                </c:pt>
                <c:pt idx="5">
                  <c:v>1.34E-2</c:v>
                </c:pt>
                <c:pt idx="6">
                  <c:v>0</c:v>
                </c:pt>
                <c:pt idx="7">
                  <c:v>1.47E-2</c:v>
                </c:pt>
                <c:pt idx="8">
                  <c:v>1.5600000000000001E-2</c:v>
                </c:pt>
                <c:pt idx="9">
                  <c:v>2.0099999999999996E-2</c:v>
                </c:pt>
                <c:pt idx="10">
                  <c:v>1.5700000000000002E-2</c:v>
                </c:pt>
                <c:pt idx="11">
                  <c:v>1.4499999999999999E-2</c:v>
                </c:pt>
                <c:pt idx="12">
                  <c:v>1.3999999999999999E-2</c:v>
                </c:pt>
                <c:pt idx="13">
                  <c:v>1.3899999999999999E-2</c:v>
                </c:pt>
                <c:pt idx="14">
                  <c:v>1.5700000000000002E-2</c:v>
                </c:pt>
                <c:pt idx="15">
                  <c:v>1.34E-2</c:v>
                </c:pt>
                <c:pt idx="16">
                  <c:v>1.37E-2</c:v>
                </c:pt>
                <c:pt idx="17">
                  <c:v>1.46E-2</c:v>
                </c:pt>
                <c:pt idx="18">
                  <c:v>1.34E-2</c:v>
                </c:pt>
                <c:pt idx="19">
                  <c:v>1.6799999999999999E-2</c:v>
                </c:pt>
                <c:pt idx="20">
                  <c:v>1.3999999999999999E-2</c:v>
                </c:pt>
                <c:pt idx="21">
                  <c:v>1.3100000000000001E-2</c:v>
                </c:pt>
                <c:pt idx="22">
                  <c:v>1.7600000000000001E-2</c:v>
                </c:pt>
                <c:pt idx="23">
                  <c:v>1.49E-2</c:v>
                </c:pt>
                <c:pt idx="24">
                  <c:v>1.47E-2</c:v>
                </c:pt>
                <c:pt idx="25">
                  <c:v>1.1699999999999999E-2</c:v>
                </c:pt>
                <c:pt idx="26">
                  <c:v>1.2500000000000001E-2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9280"/>
        <c:axId val="420548888"/>
      </c:barChart>
      <c:lineChart>
        <c:grouping val="standard"/>
        <c:varyColors val="0"/>
        <c:ser>
          <c:idx val="5"/>
          <c:order val="4"/>
          <c:tx>
            <c:strRef>
              <c:f>'2.'!$J$12:$J$14</c:f>
              <c:strCache>
                <c:ptCount val="3"/>
                <c:pt idx="0">
                  <c:v>Lim. Máx. Executivo 49%</c:v>
                </c:pt>
              </c:strCache>
            </c:strRef>
          </c:tx>
          <c:spPr>
            <a:ln w="63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'2.'!$J$15:$J$41</c:f>
              <c:numCache>
                <c:formatCode>0.00%</c:formatCode>
                <c:ptCount val="27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0.49</c:v>
                </c:pt>
                <c:pt idx="5">
                  <c:v>0.49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0.49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0.49</c:v>
                </c:pt>
                <c:pt idx="15">
                  <c:v>0.49</c:v>
                </c:pt>
                <c:pt idx="16">
                  <c:v>0.49</c:v>
                </c:pt>
                <c:pt idx="17">
                  <c:v>0.49</c:v>
                </c:pt>
                <c:pt idx="18">
                  <c:v>0.49</c:v>
                </c:pt>
                <c:pt idx="19">
                  <c:v>0.49</c:v>
                </c:pt>
                <c:pt idx="20">
                  <c:v>0.49</c:v>
                </c:pt>
                <c:pt idx="21">
                  <c:v>0.49</c:v>
                </c:pt>
                <c:pt idx="22">
                  <c:v>0.49</c:v>
                </c:pt>
                <c:pt idx="23">
                  <c:v>0.49</c:v>
                </c:pt>
                <c:pt idx="24">
                  <c:v>0.49</c:v>
                </c:pt>
                <c:pt idx="25">
                  <c:v>0.49</c:v>
                </c:pt>
                <c:pt idx="26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549280"/>
        <c:axId val="420548888"/>
      </c:lineChart>
      <c:valAx>
        <c:axId val="420548888"/>
        <c:scaling>
          <c:orientation val="minMax"/>
          <c:max val="0.70000000000000007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280"/>
        <c:crosses val="max"/>
        <c:crossBetween val="between"/>
      </c:valAx>
      <c:catAx>
        <c:axId val="42054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4995289023561"/>
          <c:y val="0.77796450020018681"/>
          <c:w val="0.79020583519477483"/>
          <c:h val="0.19491685573201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'3.'!$H$12</c:f>
              <c:strCache>
                <c:ptCount val="1"/>
                <c:pt idx="0">
                  <c:v>Ativo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'3.'!$H$13:$H$39</c:f>
              <c:numCache>
                <c:formatCode>0%</c:formatCode>
                <c:ptCount val="27"/>
                <c:pt idx="0">
                  <c:v>0.71402843355165813</c:v>
                </c:pt>
                <c:pt idx="1">
                  <c:v>0.59343487155140484</c:v>
                </c:pt>
                <c:pt idx="2">
                  <c:v>0.71303273358107244</c:v>
                </c:pt>
                <c:pt idx="3">
                  <c:v>0.96552247887634413</c:v>
                </c:pt>
                <c:pt idx="4">
                  <c:v>0.6391982913159987</c:v>
                </c:pt>
                <c:pt idx="5">
                  <c:v>0.71075268116882351</c:v>
                </c:pt>
                <c:pt idx="6">
                  <c:v>0.69335785613554612</c:v>
                </c:pt>
                <c:pt idx="7">
                  <c:v>0.57473944205475214</c:v>
                </c:pt>
                <c:pt idx="8">
                  <c:v>0.59526563916498354</c:v>
                </c:pt>
                <c:pt idx="9">
                  <c:v>0.72980726014837516</c:v>
                </c:pt>
                <c:pt idx="10">
                  <c:v>0.54966164587539001</c:v>
                </c:pt>
                <c:pt idx="11">
                  <c:v>0.66139503025066104</c:v>
                </c:pt>
                <c:pt idx="12">
                  <c:v>0.72202670047729345</c:v>
                </c:pt>
                <c:pt idx="13">
                  <c:v>0.71586845718247272</c:v>
                </c:pt>
                <c:pt idx="14">
                  <c:v>0.69222343266093</c:v>
                </c:pt>
                <c:pt idx="15">
                  <c:v>0.64296326508292878</c:v>
                </c:pt>
                <c:pt idx="16">
                  <c:v>0.68070438924059617</c:v>
                </c:pt>
                <c:pt idx="17">
                  <c:v>0.6174580456517913</c:v>
                </c:pt>
                <c:pt idx="18">
                  <c:v>0.5417064163706512</c:v>
                </c:pt>
                <c:pt idx="19">
                  <c:v>0.6209320319972842</c:v>
                </c:pt>
                <c:pt idx="20">
                  <c:v>0.81577926311855908</c:v>
                </c:pt>
                <c:pt idx="21">
                  <c:v>0.95569760715472518</c:v>
                </c:pt>
                <c:pt idx="22">
                  <c:v>0.52193381379080817</c:v>
                </c:pt>
                <c:pt idx="23">
                  <c:v>0.60847612703449117</c:v>
                </c:pt>
                <c:pt idx="24">
                  <c:v>0.64419789490710055</c:v>
                </c:pt>
                <c:pt idx="25">
                  <c:v>0.58032735213773923</c:v>
                </c:pt>
                <c:pt idx="26">
                  <c:v>0.76920638204600855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5-9FD5-4080-B035-58791B84617E}"/>
            </c:ext>
          </c:extLst>
        </c:ser>
        <c:ser>
          <c:idx val="1"/>
          <c:order val="1"/>
          <c:tx>
            <c:strRef>
              <c:f>'3.'!$I$12</c:f>
              <c:strCache>
                <c:ptCount val="1"/>
                <c:pt idx="0">
                  <c:v>Inativo e Pensionistas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'3.'!$I$13:$I$39</c:f>
              <c:numCache>
                <c:formatCode>0%</c:formatCode>
                <c:ptCount val="27"/>
                <c:pt idx="0">
                  <c:v>0.27084346996288228</c:v>
                </c:pt>
                <c:pt idx="1">
                  <c:v>0.36868206421296773</c:v>
                </c:pt>
                <c:pt idx="2">
                  <c:v>0.25114100848092308</c:v>
                </c:pt>
                <c:pt idx="3">
                  <c:v>3.4477521123655867E-2</c:v>
                </c:pt>
                <c:pt idx="4">
                  <c:v>0.35018645835252987</c:v>
                </c:pt>
                <c:pt idx="5">
                  <c:v>0.24155334501626846</c:v>
                </c:pt>
                <c:pt idx="6">
                  <c:v>0.25101449411899379</c:v>
                </c:pt>
                <c:pt idx="7">
                  <c:v>0.36478380042905495</c:v>
                </c:pt>
                <c:pt idx="8">
                  <c:v>0.36501446500120099</c:v>
                </c:pt>
                <c:pt idx="9">
                  <c:v>0.26756227023606832</c:v>
                </c:pt>
                <c:pt idx="10">
                  <c:v>0.44711427645993762</c:v>
                </c:pt>
                <c:pt idx="11">
                  <c:v>0.33860496974933874</c:v>
                </c:pt>
                <c:pt idx="12">
                  <c:v>0.27794708791133821</c:v>
                </c:pt>
                <c:pt idx="13">
                  <c:v>0.28412568298940799</c:v>
                </c:pt>
                <c:pt idx="14">
                  <c:v>0.30777656733907022</c:v>
                </c:pt>
                <c:pt idx="15">
                  <c:v>0.35703673491707111</c:v>
                </c:pt>
                <c:pt idx="16">
                  <c:v>0.29722282134033884</c:v>
                </c:pt>
                <c:pt idx="17">
                  <c:v>0.37157403032032538</c:v>
                </c:pt>
                <c:pt idx="18">
                  <c:v>0.42550926148556845</c:v>
                </c:pt>
                <c:pt idx="19">
                  <c:v>0.36846173155298123</c:v>
                </c:pt>
                <c:pt idx="20">
                  <c:v>0.17739145530302741</c:v>
                </c:pt>
                <c:pt idx="21">
                  <c:v>4.407543371741026E-2</c:v>
                </c:pt>
                <c:pt idx="22">
                  <c:v>0.47285298783105878</c:v>
                </c:pt>
                <c:pt idx="23">
                  <c:v>0.37583798909659677</c:v>
                </c:pt>
                <c:pt idx="24">
                  <c:v>0.35560260993943466</c:v>
                </c:pt>
                <c:pt idx="25">
                  <c:v>0.41967264786226072</c:v>
                </c:pt>
                <c:pt idx="26">
                  <c:v>0.22775138291198985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6-9FD5-4080-B035-58791B84617E}"/>
            </c:ext>
          </c:extLst>
        </c:ser>
        <c:ser>
          <c:idx val="2"/>
          <c:order val="2"/>
          <c:tx>
            <c:strRef>
              <c:f>'3.'!$J$12</c:f>
              <c:strCache>
                <c:ptCount val="1"/>
                <c:pt idx="0">
                  <c:v>Terceirização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'3.'!$J$13:$J$39</c:f>
              <c:numCache>
                <c:formatCode>0.0%</c:formatCode>
                <c:ptCount val="27"/>
                <c:pt idx="0">
                  <c:v>1.1865514560661615E-2</c:v>
                </c:pt>
                <c:pt idx="1">
                  <c:v>3.7883064235627269E-2</c:v>
                </c:pt>
                <c:pt idx="2">
                  <c:v>3.5826257938004494E-2</c:v>
                </c:pt>
                <c:pt idx="3">
                  <c:v>0</c:v>
                </c:pt>
                <c:pt idx="4">
                  <c:v>1.061525033147144E-2</c:v>
                </c:pt>
                <c:pt idx="5">
                  <c:v>4.7588965855614736E-2</c:v>
                </c:pt>
                <c:pt idx="6">
                  <c:v>5.5627649745460063E-2</c:v>
                </c:pt>
                <c:pt idx="7">
                  <c:v>6.0476757516192949E-2</c:v>
                </c:pt>
                <c:pt idx="8">
                  <c:v>3.9719895833815522E-2</c:v>
                </c:pt>
                <c:pt idx="9">
                  <c:v>1.0919638273491669E-5</c:v>
                </c:pt>
                <c:pt idx="10">
                  <c:v>1.4981153942391888E-7</c:v>
                </c:pt>
                <c:pt idx="11">
                  <c:v>0</c:v>
                </c:pt>
                <c:pt idx="12">
                  <c:v>2.621161136834698E-5</c:v>
                </c:pt>
                <c:pt idx="13">
                  <c:v>5.8598281194147465E-6</c:v>
                </c:pt>
                <c:pt idx="14">
                  <c:v>0</c:v>
                </c:pt>
                <c:pt idx="15">
                  <c:v>0</c:v>
                </c:pt>
                <c:pt idx="16">
                  <c:v>2.2072789419064948E-2</c:v>
                </c:pt>
                <c:pt idx="17">
                  <c:v>1.0967924027883266E-2</c:v>
                </c:pt>
                <c:pt idx="18">
                  <c:v>3.278432214378036E-2</c:v>
                </c:pt>
                <c:pt idx="19">
                  <c:v>1.060623644973438E-2</c:v>
                </c:pt>
                <c:pt idx="20">
                  <c:v>5.4969848334608697E-3</c:v>
                </c:pt>
                <c:pt idx="21">
                  <c:v>2.269591278646132E-4</c:v>
                </c:pt>
                <c:pt idx="22">
                  <c:v>5.2131983781330419E-3</c:v>
                </c:pt>
                <c:pt idx="23">
                  <c:v>1.5685883868912166E-2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7-9FD5-4080-B035-58791B84617E}"/>
            </c:ext>
          </c:extLst>
        </c:ser>
        <c:ser>
          <c:idx val="3"/>
          <c:order val="3"/>
          <c:tx>
            <c:strRef>
              <c:f>'3.'!$K$12</c:f>
              <c:strCache>
                <c:ptCount val="1"/>
                <c:pt idx="0">
                  <c:v>Não Executadas Orçamentariamente</c:v>
                </c:pt>
              </c:strCache>
            </c:strRef>
          </c:tx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'3.'!$K$13:$K$39</c:f>
              <c:numCache>
                <c:formatCode>0.0%</c:formatCode>
                <c:ptCount val="27"/>
                <c:pt idx="0">
                  <c:v>3.2625819247979466E-3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1.0500795929330688E-4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2.6195499772827717E-3</c:v>
                </c:pt>
                <c:pt idx="10">
                  <c:v>3.223927853132916E-3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1.3322967449527533E-3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1.9949515346483429E-4</c:v>
                </c:pt>
                <c:pt idx="25">
                  <c:v>0</c:v>
                </c:pt>
                <c:pt idx="26">
                  <c:v>3.042235042001636E-3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8-9FD5-4080-B035-58791B846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7712"/>
        <c:axId val="420552808"/>
        <c:extLst/>
      </c:barChart>
      <c:catAx>
        <c:axId val="4205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808"/>
        <c:crosses val="autoZero"/>
        <c:auto val="1"/>
        <c:lblAlgn val="ctr"/>
        <c:lblOffset val="100"/>
        <c:noMultiLvlLbl val="0"/>
      </c:catAx>
      <c:valAx>
        <c:axId val="420552808"/>
        <c:scaling>
          <c:orientation val="minMax"/>
          <c:max val="1.10000000000000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'4.'!$D$12</c:f>
              <c:strCache>
                <c:ptCount val="1"/>
                <c:pt idx="0">
                  <c:v>Inativos e Pensionistas com Recursos Vinculados/Pessoal Inativo e Pensionistas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'4.'!$D$13:$D$39</c:f>
              <c:numCache>
                <c:formatCode>0.00%</c:formatCode>
                <c:ptCount val="27"/>
                <c:pt idx="0">
                  <c:v>0.43120818147195866</c:v>
                </c:pt>
                <c:pt idx="1">
                  <c:v>0.34542713106532574</c:v>
                </c:pt>
                <c:pt idx="2">
                  <c:v>0.34373834292537653</c:v>
                </c:pt>
                <c:pt idx="3">
                  <c:v>0.8363062652371962</c:v>
                </c:pt>
                <c:pt idx="4">
                  <c:v>0.42669433796026807</c:v>
                </c:pt>
                <c:pt idx="5">
                  <c:v>0.6699650276007354</c:v>
                </c:pt>
                <c:pt idx="6">
                  <c:v>0.97282736940015313</c:v>
                </c:pt>
                <c:pt idx="7">
                  <c:v>0.19127599510276999</c:v>
                </c:pt>
                <c:pt idx="8">
                  <c:v>0.33932505165975813</c:v>
                </c:pt>
                <c:pt idx="9">
                  <c:v>0.80186371352126051</c:v>
                </c:pt>
                <c:pt idx="10">
                  <c:v>0.34080713187300982</c:v>
                </c:pt>
                <c:pt idx="11">
                  <c:v>0.85889661089968972</c:v>
                </c:pt>
                <c:pt idx="12">
                  <c:v>0.74295845141834216</c:v>
                </c:pt>
                <c:pt idx="13">
                  <c:v>0.63030316801418229</c:v>
                </c:pt>
                <c:pt idx="14">
                  <c:v>0.40020644008465323</c:v>
                </c:pt>
                <c:pt idx="15">
                  <c:v>0.40013803144450727</c:v>
                </c:pt>
                <c:pt idx="16">
                  <c:v>0.76998549685917439</c:v>
                </c:pt>
                <c:pt idx="17">
                  <c:v>0.48073466028470063</c:v>
                </c:pt>
                <c:pt idx="18">
                  <c:v>0.28891853873365614</c:v>
                </c:pt>
                <c:pt idx="19">
                  <c:v>0.70869445483298299</c:v>
                </c:pt>
                <c:pt idx="20">
                  <c:v>0.84925400531580009</c:v>
                </c:pt>
                <c:pt idx="21">
                  <c:v>0.95939721504723152</c:v>
                </c:pt>
                <c:pt idx="22">
                  <c:v>0.47924631673440266</c:v>
                </c:pt>
                <c:pt idx="23">
                  <c:v>0.38432908143110694</c:v>
                </c:pt>
                <c:pt idx="24">
                  <c:v>0.515589123281606</c:v>
                </c:pt>
                <c:pt idx="25">
                  <c:v>0.64581883355020175</c:v>
                </c:pt>
                <c:pt idx="26">
                  <c:v>0.88353172115389422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B-49CC-BAA3-C8509BAA6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9672"/>
        <c:axId val="420550848"/>
      </c:barChart>
      <c:catAx>
        <c:axId val="420549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0848"/>
        <c:crosses val="autoZero"/>
        <c:auto val="1"/>
        <c:lblAlgn val="ctr"/>
        <c:lblOffset val="100"/>
        <c:noMultiLvlLbl val="0"/>
      </c:catAx>
      <c:valAx>
        <c:axId val="4205508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'5.'!$G$13</c:f>
              <c:strCache>
                <c:ptCount val="1"/>
                <c:pt idx="0">
                  <c:v>Inativos e Pensionistas com Recursos Vinculados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'5.'!$G$14:$G$40</c:f>
              <c:numCache>
                <c:formatCode>0.0%</c:formatCode>
                <c:ptCount val="27"/>
                <c:pt idx="0">
                  <c:v>7.2184071176943795E-2</c:v>
                </c:pt>
                <c:pt idx="1">
                  <c:v>7.3822279267465568E-2</c:v>
                </c:pt>
                <c:pt idx="2">
                  <c:v>4.6753783087218538E-2</c:v>
                </c:pt>
                <c:pt idx="3">
                  <c:v>1.3963786510593632E-2</c:v>
                </c:pt>
                <c:pt idx="4">
                  <c:v>8.1365631565957677E-2</c:v>
                </c:pt>
                <c:pt idx="5">
                  <c:v>9.8804181203224858E-2</c:v>
                </c:pt>
                <c:pt idx="6">
                  <c:v>0.15825827094640119</c:v>
                </c:pt>
                <c:pt idx="7">
                  <c:v>3.5390339756883903E-2</c:v>
                </c:pt>
                <c:pt idx="8">
                  <c:v>7.2927117015205309E-2</c:v>
                </c:pt>
                <c:pt idx="9">
                  <c:v>0.11237397841247147</c:v>
                </c:pt>
                <c:pt idx="10">
                  <c:v>0.10683252416917721</c:v>
                </c:pt>
                <c:pt idx="11">
                  <c:v>0.19962141948663428</c:v>
                </c:pt>
                <c:pt idx="12">
                  <c:v>0.11771494467802963</c:v>
                </c:pt>
                <c:pt idx="13">
                  <c:v>0.10568056938326101</c:v>
                </c:pt>
                <c:pt idx="14">
                  <c:v>7.6124530566221163E-2</c:v>
                </c:pt>
                <c:pt idx="15">
                  <c:v>8.6715156359877157E-2</c:v>
                </c:pt>
                <c:pt idx="16">
                  <c:v>0.15236076685588601</c:v>
                </c:pt>
                <c:pt idx="17">
                  <c:v>0.10339986601430749</c:v>
                </c:pt>
                <c:pt idx="18">
                  <c:v>7.950753851816697E-2</c:v>
                </c:pt>
                <c:pt idx="19">
                  <c:v>0.23943732260649908</c:v>
                </c:pt>
                <c:pt idx="20">
                  <c:v>8.6891248532362741E-2</c:v>
                </c:pt>
                <c:pt idx="21">
                  <c:v>2.4946659466756827E-2</c:v>
                </c:pt>
                <c:pt idx="22">
                  <c:v>0.17474958704113497</c:v>
                </c:pt>
                <c:pt idx="23">
                  <c:v>9.0414036987349303E-2</c:v>
                </c:pt>
                <c:pt idx="24">
                  <c:v>0.12120995848882499</c:v>
                </c:pt>
                <c:pt idx="25">
                  <c:v>0.16628497893052133</c:v>
                </c:pt>
                <c:pt idx="26">
                  <c:v>0.13320919654317334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5F-4C1A-A527-A88D7809C620}"/>
            </c:ext>
          </c:extLst>
        </c:ser>
        <c:ser>
          <c:idx val="1"/>
          <c:order val="1"/>
          <c:tx>
            <c:strRef>
              <c:f>'5.'!$H$13</c:f>
              <c:strCache>
                <c:ptCount val="1"/>
                <c:pt idx="0">
                  <c:v>Despesas de Exercícios Anteriores de Período Anterior ao da Apuração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'5.'!$H$14:$H$40</c:f>
              <c:numCache>
                <c:formatCode>0.0%</c:formatCode>
                <c:ptCount val="27"/>
                <c:pt idx="0">
                  <c:v>1.041848909479251E-2</c:v>
                </c:pt>
                <c:pt idx="1">
                  <c:v>7.8310077561005546E-3</c:v>
                </c:pt>
                <c:pt idx="2">
                  <c:v>8.1991114341626141E-3</c:v>
                </c:pt>
                <c:pt idx="3">
                  <c:v>1.5032710524786989E-3</c:v>
                </c:pt>
                <c:pt idx="4">
                  <c:v>9.8433708785580221E-3</c:v>
                </c:pt>
                <c:pt idx="5">
                  <c:v>1.6442000824202386E-3</c:v>
                </c:pt>
                <c:pt idx="6">
                  <c:v>8.5441603072186113E-4</c:v>
                </c:pt>
                <c:pt idx="7">
                  <c:v>8.5909325806130688E-3</c:v>
                </c:pt>
                <c:pt idx="8">
                  <c:v>2.5128604546699108E-2</c:v>
                </c:pt>
                <c:pt idx="9">
                  <c:v>5.7454535457498353E-3</c:v>
                </c:pt>
                <c:pt idx="10">
                  <c:v>1.2172105256561191E-2</c:v>
                </c:pt>
                <c:pt idx="11">
                  <c:v>2.2659240710379428E-3</c:v>
                </c:pt>
                <c:pt idx="12">
                  <c:v>1.1795788198554714E-2</c:v>
                </c:pt>
                <c:pt idx="13">
                  <c:v>1.1284561543126299E-2</c:v>
                </c:pt>
                <c:pt idx="14">
                  <c:v>5.609407569503142E-3</c:v>
                </c:pt>
                <c:pt idx="15">
                  <c:v>3.2310309298023516E-3</c:v>
                </c:pt>
                <c:pt idx="16">
                  <c:v>4.6613132972593164E-3</c:v>
                </c:pt>
                <c:pt idx="17">
                  <c:v>2.7285795131185178E-3</c:v>
                </c:pt>
                <c:pt idx="18">
                  <c:v>1.7625490065861366E-2</c:v>
                </c:pt>
                <c:pt idx="19">
                  <c:v>5.9130594020177221E-3</c:v>
                </c:pt>
                <c:pt idx="20">
                  <c:v>1.0287106823734828E-2</c:v>
                </c:pt>
                <c:pt idx="21">
                  <c:v>1.7992341104248022E-2</c:v>
                </c:pt>
                <c:pt idx="22">
                  <c:v>1.3239864328896503E-2</c:v>
                </c:pt>
                <c:pt idx="23">
                  <c:v>6.1607998463727729E-3</c:v>
                </c:pt>
                <c:pt idx="24">
                  <c:v>8.1575797943821246E-4</c:v>
                </c:pt>
                <c:pt idx="25">
                  <c:v>3.0278484910623619E-3</c:v>
                </c:pt>
                <c:pt idx="26">
                  <c:v>4.9854731490643157E-2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5F-4C1A-A527-A88D7809C620}"/>
            </c:ext>
          </c:extLst>
        </c:ser>
        <c:ser>
          <c:idx val="2"/>
          <c:order val="2"/>
          <c:tx>
            <c:strRef>
              <c:f>'5.'!$I$13</c:f>
              <c:strCache>
                <c:ptCount val="1"/>
                <c:pt idx="0">
                  <c:v>Decorrentes de Decisão Judicial de Período Anterior ao da Apuração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'5.'!$I$14:$I$40</c:f>
              <c:numCache>
                <c:formatCode>0.0%</c:formatCode>
                <c:ptCount val="27"/>
                <c:pt idx="0">
                  <c:v>3.2885276141788712E-3</c:v>
                </c:pt>
                <c:pt idx="1">
                  <c:v>1.0081673673734087E-2</c:v>
                </c:pt>
                <c:pt idx="2">
                  <c:v>8.0758027274925731E-3</c:v>
                </c:pt>
                <c:pt idx="3">
                  <c:v>0</c:v>
                </c:pt>
                <c:pt idx="4">
                  <c:v>1.2794240375187218E-2</c:v>
                </c:pt>
                <c:pt idx="5">
                  <c:v>8.0563689461099729E-3</c:v>
                </c:pt>
                <c:pt idx="6">
                  <c:v>2.0219315122900879E-2</c:v>
                </c:pt>
                <c:pt idx="7">
                  <c:v>8.2237389257004984E-3</c:v>
                </c:pt>
                <c:pt idx="8">
                  <c:v>6.5088101985248973E-3</c:v>
                </c:pt>
                <c:pt idx="9">
                  <c:v>1.3626980813461846E-3</c:v>
                </c:pt>
                <c:pt idx="10">
                  <c:v>1.0501041355127702E-2</c:v>
                </c:pt>
                <c:pt idx="11">
                  <c:v>1.0328940608089121E-2</c:v>
                </c:pt>
                <c:pt idx="12">
                  <c:v>3.5702111884937658E-4</c:v>
                </c:pt>
                <c:pt idx="13">
                  <c:v>1.0010871877197432E-2</c:v>
                </c:pt>
                <c:pt idx="14">
                  <c:v>3.1898777023535872E-5</c:v>
                </c:pt>
                <c:pt idx="15">
                  <c:v>3.5903692484313124E-3</c:v>
                </c:pt>
                <c:pt idx="16">
                  <c:v>1.2010212435338589E-2</c:v>
                </c:pt>
                <c:pt idx="17">
                  <c:v>4.4830473061587521E-4</c:v>
                </c:pt>
                <c:pt idx="18">
                  <c:v>2.4761894055728973E-2</c:v>
                </c:pt>
                <c:pt idx="19">
                  <c:v>4.6931406227656083E-2</c:v>
                </c:pt>
                <c:pt idx="20">
                  <c:v>9.4207948733644204E-3</c:v>
                </c:pt>
                <c:pt idx="21">
                  <c:v>1.3420682475144403E-2</c:v>
                </c:pt>
                <c:pt idx="22">
                  <c:v>2.0236689464515536E-2</c:v>
                </c:pt>
                <c:pt idx="23">
                  <c:v>1.4162635342664525E-2</c:v>
                </c:pt>
                <c:pt idx="24">
                  <c:v>5.8671770558056122E-3</c:v>
                </c:pt>
                <c:pt idx="25">
                  <c:v>0</c:v>
                </c:pt>
                <c:pt idx="26">
                  <c:v>1.5587436935750854E-3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5F-4C1A-A527-A88D7809C620}"/>
            </c:ext>
          </c:extLst>
        </c:ser>
        <c:ser>
          <c:idx val="3"/>
          <c:order val="3"/>
          <c:tx>
            <c:strRef>
              <c:f>'5.'!$J$13</c:f>
              <c:strCache>
                <c:ptCount val="1"/>
                <c:pt idx="0">
                  <c:v>Indenizações por Demissão e Incentivos à Demissão Voluntária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'5.'!$J$14:$J$40</c:f>
              <c:numCache>
                <c:formatCode>0.0%</c:formatCode>
                <c:ptCount val="27"/>
                <c:pt idx="0">
                  <c:v>3.5413700989528592E-3</c:v>
                </c:pt>
                <c:pt idx="1">
                  <c:v>1.323709303071612E-4</c:v>
                </c:pt>
                <c:pt idx="2">
                  <c:v>3.0544788796852702E-3</c:v>
                </c:pt>
                <c:pt idx="3">
                  <c:v>5.4049172469300176E-3</c:v>
                </c:pt>
                <c:pt idx="4">
                  <c:v>7.8575331959772506E-4</c:v>
                </c:pt>
                <c:pt idx="5">
                  <c:v>8.70996850433364E-4</c:v>
                </c:pt>
                <c:pt idx="6">
                  <c:v>7.0264121382042338E-3</c:v>
                </c:pt>
                <c:pt idx="7">
                  <c:v>4.4228282199484405E-4</c:v>
                </c:pt>
                <c:pt idx="8">
                  <c:v>8.5875528389167319E-4</c:v>
                </c:pt>
                <c:pt idx="9">
                  <c:v>2.6891069478064174E-4</c:v>
                </c:pt>
                <c:pt idx="10">
                  <c:v>1.4283097411129666E-3</c:v>
                </c:pt>
                <c:pt idx="11">
                  <c:v>2.0285936367922188E-3</c:v>
                </c:pt>
                <c:pt idx="12">
                  <c:v>1.1594627354635362E-2</c:v>
                </c:pt>
                <c:pt idx="13">
                  <c:v>3.4072169733529931E-4</c:v>
                </c:pt>
                <c:pt idx="14">
                  <c:v>7.0801866774639988E-4</c:v>
                </c:pt>
                <c:pt idx="15">
                  <c:v>8.5215553667379867E-4</c:v>
                </c:pt>
                <c:pt idx="16">
                  <c:v>2.4957577855304981E-4</c:v>
                </c:pt>
                <c:pt idx="17">
                  <c:v>1.7186873164621724E-3</c:v>
                </c:pt>
                <c:pt idx="18">
                  <c:v>2.0139898699781013E-4</c:v>
                </c:pt>
                <c:pt idx="19">
                  <c:v>1.2626067597849545E-3</c:v>
                </c:pt>
                <c:pt idx="20">
                  <c:v>4.1341119998115992E-3</c:v>
                </c:pt>
                <c:pt idx="21">
                  <c:v>1.3194060549832668E-3</c:v>
                </c:pt>
                <c:pt idx="22">
                  <c:v>1.460417931624038E-3</c:v>
                </c:pt>
                <c:pt idx="23">
                  <c:v>1.5760746743063856E-2</c:v>
                </c:pt>
                <c:pt idx="24">
                  <c:v>5.0338167292285785E-3</c:v>
                </c:pt>
                <c:pt idx="25">
                  <c:v>1.8443572794642896E-3</c:v>
                </c:pt>
                <c:pt idx="26">
                  <c:v>5.830231550815702E-3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B5F-4C1A-A527-A88D7809C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53984"/>
        <c:axId val="420551632"/>
      </c:barChart>
      <c:catAx>
        <c:axId val="42055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1632"/>
        <c:crosses val="autoZero"/>
        <c:auto val="1"/>
        <c:lblAlgn val="ctr"/>
        <c:lblOffset val="100"/>
        <c:noMultiLvlLbl val="0"/>
      </c:catAx>
      <c:valAx>
        <c:axId val="420551632"/>
        <c:scaling>
          <c:orientation val="minMax"/>
          <c:max val="0.35000000000000003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98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" l="0" r="0" t="0" header="0" footer="0"/>
    <c:pageSetup paperSize="32767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'6.'!$L$12</c:f>
              <c:strCache>
                <c:ptCount val="1"/>
                <c:pt idx="0">
                  <c:v>DCL/RCL 2021 Saldo do Exercício Anterior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'6.'!$L$13:$L$39</c:f>
              <c:numCache>
                <c:formatCode>0.00%</c:formatCode>
                <c:ptCount val="27"/>
                <c:pt idx="0">
                  <c:v>0.42634117462042376</c:v>
                </c:pt>
                <c:pt idx="1">
                  <c:v>0.39052746623738649</c:v>
                </c:pt>
                <c:pt idx="2">
                  <c:v>0.22190289843291519</c:v>
                </c:pt>
                <c:pt idx="3">
                  <c:v>-0.20771571151511767</c:v>
                </c:pt>
                <c:pt idx="4">
                  <c:v>0.38057025756094731</c:v>
                </c:pt>
                <c:pt idx="5">
                  <c:v>0.44134971090632713</c:v>
                </c:pt>
                <c:pt idx="6">
                  <c:v>0.2138177012336783</c:v>
                </c:pt>
                <c:pt idx="7">
                  <c:v>0</c:v>
                </c:pt>
                <c:pt idx="8">
                  <c:v>0.45871838607327797</c:v>
                </c:pt>
                <c:pt idx="9">
                  <c:v>0.41322998506579645</c:v>
                </c:pt>
                <c:pt idx="10">
                  <c:v>1.6938448507884423</c:v>
                </c:pt>
                <c:pt idx="11">
                  <c:v>0.21401213271560277</c:v>
                </c:pt>
                <c:pt idx="12">
                  <c:v>-0.17618900874548421</c:v>
                </c:pt>
                <c:pt idx="13">
                  <c:v>1.6495099647589582E-2</c:v>
                </c:pt>
                <c:pt idx="14">
                  <c:v>-3.0705900256191698E-2</c:v>
                </c:pt>
                <c:pt idx="15">
                  <c:v>0.3614229458012696</c:v>
                </c:pt>
                <c:pt idx="16">
                  <c:v>0.48465368829448396</c:v>
                </c:pt>
                <c:pt idx="17">
                  <c:v>0.26452136062784698</c:v>
                </c:pt>
                <c:pt idx="18">
                  <c:v>1.9867807647255251</c:v>
                </c:pt>
                <c:pt idx="19">
                  <c:v>0.34511889970271686</c:v>
                </c:pt>
                <c:pt idx="20">
                  <c:v>-5.0951092263387968E-2</c:v>
                </c:pt>
                <c:pt idx="21">
                  <c:v>-2.9945706732612716E-2</c:v>
                </c:pt>
                <c:pt idx="22">
                  <c:v>1.8260025866865099</c:v>
                </c:pt>
                <c:pt idx="23">
                  <c:v>0.53096546765677677</c:v>
                </c:pt>
                <c:pt idx="24">
                  <c:v>0.3218426209931014</c:v>
                </c:pt>
                <c:pt idx="25">
                  <c:v>1.2669495323988254</c:v>
                </c:pt>
                <c:pt idx="26">
                  <c:v>0.19597962139789299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EB-4F0A-BFD2-707B658F5AAA}"/>
            </c:ext>
          </c:extLst>
        </c:ser>
        <c:ser>
          <c:idx val="3"/>
          <c:order val="1"/>
          <c:tx>
            <c:strRef>
              <c:f>'6.'!$N$12</c:f>
              <c:strCache>
                <c:ptCount val="1"/>
                <c:pt idx="0">
                  <c:v>DCL/RCL 2022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'6.'!$N$13:$N$39</c:f>
              <c:numCache>
                <c:formatCode>0.00%</c:formatCode>
                <c:ptCount val="27"/>
                <c:pt idx="0">
                  <c:v>0.31359999999999999</c:v>
                </c:pt>
                <c:pt idx="1">
                  <c:v>0.54979999999999996</c:v>
                </c:pt>
                <c:pt idx="2">
                  <c:v>0.24390000000000001</c:v>
                </c:pt>
                <c:pt idx="3">
                  <c:v>0.37799999999999995</c:v>
                </c:pt>
                <c:pt idx="4">
                  <c:v>0.30109999999999998</c:v>
                </c:pt>
                <c:pt idx="5">
                  <c:v>0.33860000000000001</c:v>
                </c:pt>
                <c:pt idx="6">
                  <c:v>0.26400000000000001</c:v>
                </c:pt>
                <c:pt idx="7">
                  <c:v>-4.1500000000000002E-2</c:v>
                </c:pt>
                <c:pt idx="8">
                  <c:v>0.32520000000000004</c:v>
                </c:pt>
                <c:pt idx="9">
                  <c:v>0.32869999999999999</c:v>
                </c:pt>
                <c:pt idx="10">
                  <c:v>1.5694999999999999</c:v>
                </c:pt>
                <c:pt idx="11">
                  <c:v>0.22149999999999997</c:v>
                </c:pt>
                <c:pt idx="12">
                  <c:v>-0.24480000000000002</c:v>
                </c:pt>
                <c:pt idx="13">
                  <c:v>-7.4999999999999997E-3</c:v>
                </c:pt>
                <c:pt idx="14">
                  <c:v>-6.1900000000000004E-2</c:v>
                </c:pt>
                <c:pt idx="15">
                  <c:v>0.3533</c:v>
                </c:pt>
                <c:pt idx="16">
                  <c:v>0.48039999999999999</c:v>
                </c:pt>
                <c:pt idx="17">
                  <c:v>0.10640000000000001</c:v>
                </c:pt>
                <c:pt idx="18">
                  <c:v>1.6828000000000001</c:v>
                </c:pt>
                <c:pt idx="19">
                  <c:v>0.32040000000000002</c:v>
                </c:pt>
                <c:pt idx="20">
                  <c:v>4.9000000000000002E-2</c:v>
                </c:pt>
                <c:pt idx="21">
                  <c:v>2.3399999999999997E-2</c:v>
                </c:pt>
                <c:pt idx="22">
                  <c:v>1.9933000000000001</c:v>
                </c:pt>
                <c:pt idx="23">
                  <c:v>0.42450000000000004</c:v>
                </c:pt>
                <c:pt idx="24">
                  <c:v>0.31379999999999997</c:v>
                </c:pt>
                <c:pt idx="25">
                  <c:v>1.1468</c:v>
                </c:pt>
                <c:pt idx="26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EB-4F0A-BFD2-707B658F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0"/>
        <c:axId val="420555160"/>
        <c:axId val="420552416"/>
      </c:barChart>
      <c:catAx>
        <c:axId val="42055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416"/>
        <c:crosses val="autoZero"/>
        <c:auto val="1"/>
        <c:lblAlgn val="ctr"/>
        <c:lblOffset val="50"/>
        <c:noMultiLvlLbl val="0"/>
      </c:catAx>
      <c:valAx>
        <c:axId val="420552416"/>
        <c:scaling>
          <c:orientation val="minMax"/>
          <c:max val="2"/>
          <c:min val="-0.30000000000000004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5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80314965" l="0.51181102362204722" r="0.51181102362204722" t="0.78740157480314965" header="0.31496062992125984" footer="0.31496062992125984"/>
    <c:pageSetup paperSize="32767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'7.'!$D$12</c:f>
              <c:strCache>
                <c:ptCount val="1"/>
                <c:pt idx="0">
                  <c:v>DCL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'7.'!$D$13:$D$39</c:f>
              <c:numCache>
                <c:formatCode>0%</c:formatCode>
                <c:ptCount val="27"/>
                <c:pt idx="0">
                  <c:v>0.66582316853844303</c:v>
                </c:pt>
                <c:pt idx="1">
                  <c:v>0.69938729157403645</c:v>
                </c:pt>
                <c:pt idx="2">
                  <c:v>0.60099045965795228</c:v>
                </c:pt>
                <c:pt idx="3">
                  <c:v>0.46708694073633583</c:v>
                </c:pt>
                <c:pt idx="4">
                  <c:v>0.58374901515110433</c:v>
                </c:pt>
                <c:pt idx="5">
                  <c:v>0.5851336549247762</c:v>
                </c:pt>
                <c:pt idx="6">
                  <c:v>0.6839376843143089</c:v>
                </c:pt>
                <c:pt idx="7">
                  <c:v>-0.12120457071724415</c:v>
                </c:pt>
                <c:pt idx="8">
                  <c:v>0.49252485425028419</c:v>
                </c:pt>
                <c:pt idx="9">
                  <c:v>1.0052261751476481</c:v>
                </c:pt>
                <c:pt idx="10">
                  <c:v>0.90072894688490535</c:v>
                </c:pt>
                <c:pt idx="11">
                  <c:v>0.45121050720250372</c:v>
                </c:pt>
                <c:pt idx="12">
                  <c:v>-1.4063392231578011</c:v>
                </c:pt>
                <c:pt idx="13">
                  <c:v>-4.6810012540531208E-2</c:v>
                </c:pt>
                <c:pt idx="14">
                  <c:v>-0.18329789069609148</c:v>
                </c:pt>
                <c:pt idx="15">
                  <c:v>0.76939142586139853</c:v>
                </c:pt>
                <c:pt idx="16">
                  <c:v>0.71558819937916074</c:v>
                </c:pt>
                <c:pt idx="17">
                  <c:v>0.18387981946994142</c:v>
                </c:pt>
                <c:pt idx="18">
                  <c:v>0.85185087827922634</c:v>
                </c:pt>
                <c:pt idx="19">
                  <c:v>0.8833901115183086</c:v>
                </c:pt>
                <c:pt idx="20">
                  <c:v>0.11044124365288863</c:v>
                </c:pt>
                <c:pt idx="21">
                  <c:v>8.6280925059025834E-2</c:v>
                </c:pt>
                <c:pt idx="22">
                  <c:v>0.91900782591165031</c:v>
                </c:pt>
                <c:pt idx="23">
                  <c:v>0.7272392306731349</c:v>
                </c:pt>
                <c:pt idx="24">
                  <c:v>0.72700563525860928</c:v>
                </c:pt>
                <c:pt idx="25">
                  <c:v>0.7973312684133198</c:v>
                </c:pt>
                <c:pt idx="26">
                  <c:v>0.24241110988217579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C-437C-AB87-3A1139FFBEF1}"/>
            </c:ext>
          </c:extLst>
        </c:ser>
        <c:ser>
          <c:idx val="4"/>
          <c:order val="1"/>
          <c:tx>
            <c:strRef>
              <c:f>'7.'!$F$12</c:f>
              <c:strCache>
                <c:ptCount val="1"/>
                <c:pt idx="0">
                  <c:v>% (Deduções/DC)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4C-437C-AB87-3A1139FFBE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'7.'!$F$13:$F$39</c:f>
              <c:numCache>
                <c:formatCode>0%</c:formatCode>
                <c:ptCount val="27"/>
                <c:pt idx="0">
                  <c:v>0.33417683146155686</c:v>
                </c:pt>
                <c:pt idx="1">
                  <c:v>0.3006127084259636</c:v>
                </c:pt>
                <c:pt idx="2">
                  <c:v>0.39900954034204772</c:v>
                </c:pt>
                <c:pt idx="3">
                  <c:v>0.53291305926366428</c:v>
                </c:pt>
                <c:pt idx="4">
                  <c:v>0.41625098484889561</c:v>
                </c:pt>
                <c:pt idx="5">
                  <c:v>0.41486634507522374</c:v>
                </c:pt>
                <c:pt idx="6">
                  <c:v>0.3160623156856911</c:v>
                </c:pt>
                <c:pt idx="7">
                  <c:v>1.1212045707172442</c:v>
                </c:pt>
                <c:pt idx="8">
                  <c:v>0.50747514574971575</c:v>
                </c:pt>
                <c:pt idx="9">
                  <c:v>-5.2261751476480791E-3</c:v>
                </c:pt>
                <c:pt idx="10">
                  <c:v>9.9271053115094807E-2</c:v>
                </c:pt>
                <c:pt idx="11">
                  <c:v>0.54878949279749623</c:v>
                </c:pt>
                <c:pt idx="12">
                  <c:v>2.4063392231578011</c:v>
                </c:pt>
                <c:pt idx="13">
                  <c:v>1.0468100125405313</c:v>
                </c:pt>
                <c:pt idx="14">
                  <c:v>1.1832978906960916</c:v>
                </c:pt>
                <c:pt idx="15">
                  <c:v>0.23060857413860153</c:v>
                </c:pt>
                <c:pt idx="16">
                  <c:v>0.28441180062083932</c:v>
                </c:pt>
                <c:pt idx="17">
                  <c:v>0.81612018053005853</c:v>
                </c:pt>
                <c:pt idx="18">
                  <c:v>0.14814912172077371</c:v>
                </c:pt>
                <c:pt idx="19">
                  <c:v>0.11660988848169149</c:v>
                </c:pt>
                <c:pt idx="20">
                  <c:v>0.88955875634711135</c:v>
                </c:pt>
                <c:pt idx="21">
                  <c:v>0.91371907494097415</c:v>
                </c:pt>
                <c:pt idx="22">
                  <c:v>8.099217408834973E-2</c:v>
                </c:pt>
                <c:pt idx="23">
                  <c:v>0.27276076932686505</c:v>
                </c:pt>
                <c:pt idx="24">
                  <c:v>0.27299436474139066</c:v>
                </c:pt>
                <c:pt idx="25">
                  <c:v>0.20266873158668025</c:v>
                </c:pt>
                <c:pt idx="26">
                  <c:v>0.75758889011782427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4C-437C-AB87-3A1139FFB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5880480"/>
        <c:axId val="415877344"/>
      </c:barChart>
      <c:catAx>
        <c:axId val="41588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7344"/>
        <c:crosses val="autoZero"/>
        <c:auto val="1"/>
        <c:lblAlgn val="ctr"/>
        <c:lblOffset val="50"/>
        <c:noMultiLvlLbl val="0"/>
      </c:catAx>
      <c:valAx>
        <c:axId val="415877344"/>
        <c:scaling>
          <c:orientation val="minMax"/>
          <c:max val="1.9"/>
          <c:min val="-1.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8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'8.'!$G$12</c:f>
              <c:strCache>
                <c:ptCount val="1"/>
                <c:pt idx="0">
                  <c:v>    Dívida Mobiliária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'8.'!$G$13:$G$39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 formatCode="0.00%">
                  <c:v>8.631186944784996E-5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C8-497B-8700-0BD4408A1D93}"/>
            </c:ext>
          </c:extLst>
        </c:ser>
        <c:ser>
          <c:idx val="1"/>
          <c:order val="1"/>
          <c:tx>
            <c:strRef>
              <c:f>'8.'!$H$12</c:f>
              <c:strCache>
                <c:ptCount val="1"/>
                <c:pt idx="0">
                  <c:v>    Dívida Contratual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'8.'!$H$13:$H$39</c:f>
              <c:numCache>
                <c:formatCode>0%</c:formatCode>
                <c:ptCount val="27"/>
                <c:pt idx="0">
                  <c:v>0.46532385280889127</c:v>
                </c:pt>
                <c:pt idx="1">
                  <c:v>0.78616391152191889</c:v>
                </c:pt>
                <c:pt idx="2">
                  <c:v>0.40576348358302455</c:v>
                </c:pt>
                <c:pt idx="3">
                  <c:v>0.75996563309843934</c:v>
                </c:pt>
                <c:pt idx="4">
                  <c:v>0.42555169577882146</c:v>
                </c:pt>
                <c:pt idx="5">
                  <c:v>0.53705103118193409</c:v>
                </c:pt>
                <c:pt idx="6">
                  <c:v>0.1722587328709394</c:v>
                </c:pt>
                <c:pt idx="7">
                  <c:v>0.34219843039416559</c:v>
                </c:pt>
                <c:pt idx="8">
                  <c:v>0.62424188492837474</c:v>
                </c:pt>
                <c:pt idx="9">
                  <c:v>0.25219731679243745</c:v>
                </c:pt>
                <c:pt idx="10">
                  <c:v>1.6243524010038684</c:v>
                </c:pt>
                <c:pt idx="11">
                  <c:v>0.47223314086282803</c:v>
                </c:pt>
                <c:pt idx="12">
                  <c:v>0.16483738999139833</c:v>
                </c:pt>
                <c:pt idx="13">
                  <c:v>0.16032919324918601</c:v>
                </c:pt>
                <c:pt idx="14">
                  <c:v>0.17710881467027112</c:v>
                </c:pt>
                <c:pt idx="15">
                  <c:v>0.45228345242256413</c:v>
                </c:pt>
                <c:pt idx="16">
                  <c:v>0.50192471033373831</c:v>
                </c:pt>
                <c:pt idx="17">
                  <c:v>0.43754055501725264</c:v>
                </c:pt>
                <c:pt idx="18">
                  <c:v>1.9294835517939288</c:v>
                </c:pt>
                <c:pt idx="19">
                  <c:v>0.23794379575863564</c:v>
                </c:pt>
                <c:pt idx="20">
                  <c:v>0.24852263337746031</c:v>
                </c:pt>
                <c:pt idx="21">
                  <c:v>0.20894672899522052</c:v>
                </c:pt>
                <c:pt idx="22">
                  <c:v>1.8535546507984915</c:v>
                </c:pt>
                <c:pt idx="23">
                  <c:v>0.50586728472709197</c:v>
                </c:pt>
                <c:pt idx="24">
                  <c:v>0.3045654890766385</c:v>
                </c:pt>
                <c:pt idx="25">
                  <c:v>1.3136282034768099</c:v>
                </c:pt>
                <c:pt idx="26">
                  <c:v>0.29502323493651395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C8-497B-8700-0BD4408A1D93}"/>
            </c:ext>
          </c:extLst>
        </c:ser>
        <c:ser>
          <c:idx val="2"/>
          <c:order val="2"/>
          <c:tx>
            <c:strRef>
              <c:f>'8.'!$I$12</c:f>
              <c:strCache>
                <c:ptCount val="1"/>
                <c:pt idx="0">
                  <c:v>    Precatórios Posteriores a 05/05/2000 (inclusive) Vencidos e Não Pagos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'8.'!$I$13:$I$39</c:f>
              <c:numCache>
                <c:formatCode>0%</c:formatCode>
                <c:ptCount val="27"/>
                <c:pt idx="0">
                  <c:v>5.6991558690723193E-3</c:v>
                </c:pt>
                <c:pt idx="1">
                  <c:v>0</c:v>
                </c:pt>
                <c:pt idx="2">
                  <c:v>0</c:v>
                </c:pt>
                <c:pt idx="3">
                  <c:v>4.9287618687035031E-2</c:v>
                </c:pt>
                <c:pt idx="4">
                  <c:v>9.0251128318075316E-2</c:v>
                </c:pt>
                <c:pt idx="5">
                  <c:v>1.8725664928913054E-2</c:v>
                </c:pt>
                <c:pt idx="6">
                  <c:v>0.21366929413924513</c:v>
                </c:pt>
                <c:pt idx="7">
                  <c:v>0</c:v>
                </c:pt>
                <c:pt idx="8">
                  <c:v>3.0331053195559846E-2</c:v>
                </c:pt>
                <c:pt idx="9">
                  <c:v>7.4836664532830943E-2</c:v>
                </c:pt>
                <c:pt idx="10">
                  <c:v>3.2822831949602477E-2</c:v>
                </c:pt>
                <c:pt idx="11">
                  <c:v>1.8704539922147149E-2</c:v>
                </c:pt>
                <c:pt idx="12">
                  <c:v>6.3071168345262413E-3</c:v>
                </c:pt>
                <c:pt idx="13">
                  <c:v>0</c:v>
                </c:pt>
                <c:pt idx="14">
                  <c:v>0.16048418371701367</c:v>
                </c:pt>
                <c:pt idx="15">
                  <c:v>6.9439126555893016E-3</c:v>
                </c:pt>
                <c:pt idx="16">
                  <c:v>0.15686276049011755</c:v>
                </c:pt>
                <c:pt idx="17">
                  <c:v>0.14106189468738561</c:v>
                </c:pt>
                <c:pt idx="18">
                  <c:v>4.5650499789128475E-2</c:v>
                </c:pt>
                <c:pt idx="19">
                  <c:v>0.1247061023516957</c:v>
                </c:pt>
                <c:pt idx="20">
                  <c:v>0.19551787129505671</c:v>
                </c:pt>
                <c:pt idx="21">
                  <c:v>6.2592455963855501E-2</c:v>
                </c:pt>
                <c:pt idx="22">
                  <c:v>0.31542892525387062</c:v>
                </c:pt>
                <c:pt idx="23">
                  <c:v>7.7085141526489931E-2</c:v>
                </c:pt>
                <c:pt idx="24">
                  <c:v>0.12534517262618775</c:v>
                </c:pt>
                <c:pt idx="25">
                  <c:v>0.12460156192373417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C8-497B-8700-0BD4408A1D93}"/>
            </c:ext>
          </c:extLst>
        </c:ser>
        <c:ser>
          <c:idx val="3"/>
          <c:order val="3"/>
          <c:tx>
            <c:strRef>
              <c:f>'8.'!$J$12</c:f>
              <c:strCache>
                <c:ptCount val="1"/>
                <c:pt idx="0">
                  <c:v>    Outras Dívidas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'8.'!$J$13:$J$39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2.2834535953880703E-2</c:v>
                </c:pt>
                <c:pt idx="6">
                  <c:v>0</c:v>
                </c:pt>
                <c:pt idx="7">
                  <c:v>0</c:v>
                </c:pt>
                <c:pt idx="8">
                  <c:v>5.7046116253673083E-3</c:v>
                </c:pt>
                <c:pt idx="9">
                  <c:v>0</c:v>
                </c:pt>
                <c:pt idx="10">
                  <c:v>8.532344754339867E-2</c:v>
                </c:pt>
                <c:pt idx="11">
                  <c:v>0</c:v>
                </c:pt>
                <c:pt idx="12">
                  <c:v>2.8950614481698745E-3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1.2521570811212201E-2</c:v>
                </c:pt>
                <c:pt idx="17">
                  <c:v>0</c:v>
                </c:pt>
                <c:pt idx="18">
                  <c:v>2.2317274808925775E-4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7.8812613225478177E-4</c:v>
                </c:pt>
                <c:pt idx="24">
                  <c:v>1.7125653109268881E-3</c:v>
                </c:pt>
                <c:pt idx="25">
                  <c:v>1.6511165043866128E-5</c:v>
                </c:pt>
                <c:pt idx="26">
                  <c:v>1.8396041910769122E-2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C8-497B-8700-0BD4408A1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53200"/>
        <c:axId val="420553592"/>
      </c:barChart>
      <c:catAx>
        <c:axId val="42055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592"/>
        <c:crosses val="autoZero"/>
        <c:auto val="1"/>
        <c:lblAlgn val="ctr"/>
        <c:lblOffset val="100"/>
        <c:noMultiLvlLbl val="0"/>
      </c:catAx>
      <c:valAx>
        <c:axId val="420553592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94792584603288E-2"/>
          <c:y val="0.68695828260517855"/>
          <c:w val="0.86016128856282537"/>
          <c:h val="0.28606537267537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" l="0" r="0" t="0" header="0" footer="0"/>
    <c:pageSetup paperSize="32767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'9.'!$I$13</c:f>
              <c:strCache>
                <c:ptCount val="1"/>
                <c:pt idx="0">
                  <c:v>Demais Dívidas Contratuais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'9.'!$I$14:$I$40</c:f>
              <c:numCache>
                <c:formatCode>0.0%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1.6280685397763162E-2</c:v>
                </c:pt>
                <c:pt idx="6">
                  <c:v>0</c:v>
                </c:pt>
                <c:pt idx="7">
                  <c:v>0</c:v>
                </c:pt>
                <c:pt idx="8">
                  <c:v>2.4510704384816088E-4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9.6139282259552865E-3</c:v>
                </c:pt>
                <c:pt idx="17">
                  <c:v>1.161931177054965E-2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3.2691783112548709E-2</c:v>
                </c:pt>
                <c:pt idx="22">
                  <c:v>0</c:v>
                </c:pt>
                <c:pt idx="23">
                  <c:v>4.9257112575992971E-3</c:v>
                </c:pt>
                <c:pt idx="24">
                  <c:v>0</c:v>
                </c:pt>
                <c:pt idx="25">
                  <c:v>0</c:v>
                </c:pt>
                <c:pt idx="26">
                  <c:v>1.3701028270415744E-2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E-4407-8C19-6030641BF46D}"/>
            </c:ext>
          </c:extLst>
        </c:ser>
        <c:ser>
          <c:idx val="1"/>
          <c:order val="1"/>
          <c:tx>
            <c:strRef>
              <c:f>'9.'!$J$13</c:f>
              <c:strCache>
                <c:ptCount val="1"/>
                <c:pt idx="0">
                  <c:v>Empréstimos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'9.'!$J$14:$J$40</c:f>
              <c:numCache>
                <c:formatCode>0.0%</c:formatCode>
                <c:ptCount val="27"/>
                <c:pt idx="0">
                  <c:v>0.85618956684367187</c:v>
                </c:pt>
                <c:pt idx="1">
                  <c:v>0.36370573661267347</c:v>
                </c:pt>
                <c:pt idx="2">
                  <c:v>0</c:v>
                </c:pt>
                <c:pt idx="3">
                  <c:v>0.28550954944812512</c:v>
                </c:pt>
                <c:pt idx="4">
                  <c:v>0</c:v>
                </c:pt>
                <c:pt idx="5">
                  <c:v>0.8388580396683698</c:v>
                </c:pt>
                <c:pt idx="6">
                  <c:v>0.44483657065636256</c:v>
                </c:pt>
                <c:pt idx="7">
                  <c:v>0.66944293746045125</c:v>
                </c:pt>
                <c:pt idx="8">
                  <c:v>0.3391799425289525</c:v>
                </c:pt>
                <c:pt idx="9">
                  <c:v>0.65052442474447425</c:v>
                </c:pt>
                <c:pt idx="10">
                  <c:v>0.13746347506864204</c:v>
                </c:pt>
                <c:pt idx="11">
                  <c:v>0.22401055272650303</c:v>
                </c:pt>
                <c:pt idx="12">
                  <c:v>1.0020239374781532E-2</c:v>
                </c:pt>
                <c:pt idx="13">
                  <c:v>0.77405587936683606</c:v>
                </c:pt>
                <c:pt idx="14">
                  <c:v>0.23117803722192767</c:v>
                </c:pt>
                <c:pt idx="15">
                  <c:v>0.75960922486969629</c:v>
                </c:pt>
                <c:pt idx="16">
                  <c:v>0.71581937800975326</c:v>
                </c:pt>
                <c:pt idx="17">
                  <c:v>0.1170679372768106</c:v>
                </c:pt>
                <c:pt idx="18">
                  <c:v>0.18791633256808013</c:v>
                </c:pt>
                <c:pt idx="19">
                  <c:v>0.57381301823880448</c:v>
                </c:pt>
                <c:pt idx="20">
                  <c:v>5.0814301677016706E-2</c:v>
                </c:pt>
                <c:pt idx="21">
                  <c:v>0.45681886694830054</c:v>
                </c:pt>
                <c:pt idx="22">
                  <c:v>0.84980514302568222</c:v>
                </c:pt>
                <c:pt idx="23">
                  <c:v>0.36656486298878332</c:v>
                </c:pt>
                <c:pt idx="24">
                  <c:v>0</c:v>
                </c:pt>
                <c:pt idx="25">
                  <c:v>0.13978266760012925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AE-4407-8C19-6030641BF46D}"/>
            </c:ext>
          </c:extLst>
        </c:ser>
        <c:ser>
          <c:idx val="2"/>
          <c:order val="2"/>
          <c:tx>
            <c:strRef>
              <c:f>'9.'!$K$13</c:f>
              <c:strCache>
                <c:ptCount val="1"/>
                <c:pt idx="0">
                  <c:v>Financiamentos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'9.'!$K$14:$K$40</c:f>
              <c:numCache>
                <c:formatCode>0.0%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0.96660132058859916</c:v>
                </c:pt>
                <c:pt idx="3">
                  <c:v>0</c:v>
                </c:pt>
                <c:pt idx="4">
                  <c:v>0.6292905606251622</c:v>
                </c:pt>
                <c:pt idx="5">
                  <c:v>8.6531465382192335E-3</c:v>
                </c:pt>
                <c:pt idx="6">
                  <c:v>3.8391847431338649E-5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0.56773780139414842</c:v>
                </c:pt>
                <c:pt idx="13">
                  <c:v>0</c:v>
                </c:pt>
                <c:pt idx="14">
                  <c:v>4.1164597093786226E-2</c:v>
                </c:pt>
                <c:pt idx="15">
                  <c:v>0</c:v>
                </c:pt>
                <c:pt idx="16">
                  <c:v>0</c:v>
                </c:pt>
                <c:pt idx="17">
                  <c:v>0.10992912935985844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2.8194788305500434E-4</c:v>
                </c:pt>
                <c:pt idx="24">
                  <c:v>0.46471848595792808</c:v>
                </c:pt>
                <c:pt idx="25">
                  <c:v>0</c:v>
                </c:pt>
                <c:pt idx="26">
                  <c:v>0.74835562798261657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AE-4407-8C19-6030641BF46D}"/>
            </c:ext>
          </c:extLst>
        </c:ser>
        <c:ser>
          <c:idx val="3"/>
          <c:order val="3"/>
          <c:tx>
            <c:strRef>
              <c:f>'9.'!$L$13</c:f>
              <c:strCache>
                <c:ptCount val="1"/>
                <c:pt idx="0">
                  <c:v>Parcelamento e Renegociação de Dívidas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'9.'!$L$14:$L$40</c:f>
              <c:numCache>
                <c:formatCode>0.0%</c:formatCode>
                <c:ptCount val="27"/>
                <c:pt idx="0">
                  <c:v>2.5546144282564565E-2</c:v>
                </c:pt>
                <c:pt idx="1">
                  <c:v>1.6008955533622526E-2</c:v>
                </c:pt>
                <c:pt idx="2">
                  <c:v>9.7544599252754802E-4</c:v>
                </c:pt>
                <c:pt idx="3">
                  <c:v>0.64237945700767662</c:v>
                </c:pt>
                <c:pt idx="4">
                  <c:v>1.3477734246805989E-2</c:v>
                </c:pt>
                <c:pt idx="5">
                  <c:v>1.3468295159786989E-3</c:v>
                </c:pt>
                <c:pt idx="6">
                  <c:v>1.4744104750013252E-3</c:v>
                </c:pt>
                <c:pt idx="7">
                  <c:v>3.2341443945525981E-2</c:v>
                </c:pt>
                <c:pt idx="8">
                  <c:v>6.4404866082963738E-3</c:v>
                </c:pt>
                <c:pt idx="9">
                  <c:v>0</c:v>
                </c:pt>
                <c:pt idx="10">
                  <c:v>8.3562411197023508E-3</c:v>
                </c:pt>
                <c:pt idx="11">
                  <c:v>7.9667566388530973E-3</c:v>
                </c:pt>
                <c:pt idx="12">
                  <c:v>2.290901653684152E-2</c:v>
                </c:pt>
                <c:pt idx="13">
                  <c:v>3.097695628652165E-2</c:v>
                </c:pt>
                <c:pt idx="14">
                  <c:v>2.868113173481281E-2</c:v>
                </c:pt>
                <c:pt idx="15">
                  <c:v>2.7131241505733584E-3</c:v>
                </c:pt>
                <c:pt idx="16">
                  <c:v>2.2247239092907576E-2</c:v>
                </c:pt>
                <c:pt idx="17">
                  <c:v>4.2185656409490069E-2</c:v>
                </c:pt>
                <c:pt idx="18">
                  <c:v>4.6985743576197616E-3</c:v>
                </c:pt>
                <c:pt idx="19">
                  <c:v>2.8496272536699684E-2</c:v>
                </c:pt>
                <c:pt idx="20">
                  <c:v>8.7677058629836314E-3</c:v>
                </c:pt>
                <c:pt idx="21">
                  <c:v>0.22674342415848844</c:v>
                </c:pt>
                <c:pt idx="22">
                  <c:v>4.7677874766482234E-3</c:v>
                </c:pt>
                <c:pt idx="23">
                  <c:v>2.8918946201654958E-2</c:v>
                </c:pt>
                <c:pt idx="24">
                  <c:v>2.025257930299719E-2</c:v>
                </c:pt>
                <c:pt idx="25">
                  <c:v>1.8035689288771705E-3</c:v>
                </c:pt>
                <c:pt idx="26">
                  <c:v>0.17924867092461672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AE-4407-8C19-6030641BF46D}"/>
            </c:ext>
          </c:extLst>
        </c:ser>
        <c:ser>
          <c:idx val="4"/>
          <c:order val="4"/>
          <c:tx>
            <c:strRef>
              <c:f>'9.'!$M$13</c:f>
              <c:strCache>
                <c:ptCount val="1"/>
                <c:pt idx="0">
                  <c:v>Reestruturação da Dívida de Estados e Municípios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'9.'!$M$14:$M$40</c:f>
              <c:numCache>
                <c:formatCode>0.0%</c:formatCode>
                <c:ptCount val="27"/>
                <c:pt idx="0">
                  <c:v>0.10616476132612135</c:v>
                </c:pt>
                <c:pt idx="1">
                  <c:v>0.62028530785370406</c:v>
                </c:pt>
                <c:pt idx="2">
                  <c:v>3.2423233418873279E-2</c:v>
                </c:pt>
                <c:pt idx="3">
                  <c:v>1.1205932516280756E-2</c:v>
                </c:pt>
                <c:pt idx="4">
                  <c:v>0.18225955666007171</c:v>
                </c:pt>
                <c:pt idx="5">
                  <c:v>6.3033794365991505E-2</c:v>
                </c:pt>
                <c:pt idx="6">
                  <c:v>0</c:v>
                </c:pt>
                <c:pt idx="7">
                  <c:v>0.29821561859402268</c:v>
                </c:pt>
                <c:pt idx="8">
                  <c:v>0.59955792273461284</c:v>
                </c:pt>
                <c:pt idx="9">
                  <c:v>0.12064105405511787</c:v>
                </c:pt>
                <c:pt idx="10">
                  <c:v>0.78637748957406572</c:v>
                </c:pt>
                <c:pt idx="11">
                  <c:v>0.72992306892249514</c:v>
                </c:pt>
                <c:pt idx="12">
                  <c:v>0.34645888437546951</c:v>
                </c:pt>
                <c:pt idx="13">
                  <c:v>0.19496716434664235</c:v>
                </c:pt>
                <c:pt idx="14">
                  <c:v>0.22359853214978406</c:v>
                </c:pt>
                <c:pt idx="15">
                  <c:v>0.22255679106667278</c:v>
                </c:pt>
                <c:pt idx="16">
                  <c:v>0</c:v>
                </c:pt>
                <c:pt idx="17">
                  <c:v>0.47540035464881436</c:v>
                </c:pt>
                <c:pt idx="18">
                  <c:v>0.78411943978457799</c:v>
                </c:pt>
                <c:pt idx="19">
                  <c:v>5.3816071449868462E-2</c:v>
                </c:pt>
                <c:pt idx="20">
                  <c:v>0.50010259501837995</c:v>
                </c:pt>
                <c:pt idx="21">
                  <c:v>5.3236078837986749E-2</c:v>
                </c:pt>
                <c:pt idx="22">
                  <c:v>0</c:v>
                </c:pt>
                <c:pt idx="23">
                  <c:v>0.46590462930086946</c:v>
                </c:pt>
                <c:pt idx="24">
                  <c:v>0.22065706134342425</c:v>
                </c:pt>
                <c:pt idx="25">
                  <c:v>0.77176791211766649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AE-4407-8C19-6030641BF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5873032"/>
        <c:axId val="415875384"/>
      </c:barChart>
      <c:catAx>
        <c:axId val="415873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5384"/>
        <c:crosses val="autoZero"/>
        <c:auto val="1"/>
        <c:lblAlgn val="ctr"/>
        <c:lblOffset val="100"/>
        <c:noMultiLvlLbl val="0"/>
      </c:catAx>
      <c:valAx>
        <c:axId val="4158753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30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'10.'!$G$11</c:f>
              <c:strCache>
                <c:ptCount val="1"/>
                <c:pt idx="0">
                  <c:v>% (Precatórios/RCL)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'10.'!$A$12:$A$38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'10.'!$G$12:$G$38</c:f>
              <c:numCache>
                <c:formatCode>0%</c:formatCode>
                <c:ptCount val="27"/>
                <c:pt idx="0">
                  <c:v>5.6991558690723193E-3</c:v>
                </c:pt>
                <c:pt idx="1">
                  <c:v>0</c:v>
                </c:pt>
                <c:pt idx="2">
                  <c:v>0</c:v>
                </c:pt>
                <c:pt idx="3">
                  <c:v>4.9287618687035031E-2</c:v>
                </c:pt>
                <c:pt idx="4">
                  <c:v>9.0251128318075316E-2</c:v>
                </c:pt>
                <c:pt idx="5">
                  <c:v>2.1935376552982201E-2</c:v>
                </c:pt>
                <c:pt idx="6">
                  <c:v>0.22751569958938198</c:v>
                </c:pt>
                <c:pt idx="7">
                  <c:v>9.3069762676237875E-3</c:v>
                </c:pt>
                <c:pt idx="8">
                  <c:v>3.0331053195559846E-2</c:v>
                </c:pt>
                <c:pt idx="9">
                  <c:v>0.10045603908292407</c:v>
                </c:pt>
                <c:pt idx="10">
                  <c:v>3.2822831949602477E-2</c:v>
                </c:pt>
                <c:pt idx="11">
                  <c:v>1.8704539922147149E-2</c:v>
                </c:pt>
                <c:pt idx="12">
                  <c:v>2.2949850407416379E-2</c:v>
                </c:pt>
                <c:pt idx="13">
                  <c:v>3.0771822193096528E-3</c:v>
                </c:pt>
                <c:pt idx="14">
                  <c:v>0.16048418371701367</c:v>
                </c:pt>
                <c:pt idx="15">
                  <c:v>6.9439126555893016E-3</c:v>
                </c:pt>
                <c:pt idx="16">
                  <c:v>0.16334172518064544</c:v>
                </c:pt>
                <c:pt idx="17">
                  <c:v>0.15094283273245629</c:v>
                </c:pt>
                <c:pt idx="18">
                  <c:v>7.2777636984635921E-2</c:v>
                </c:pt>
                <c:pt idx="19">
                  <c:v>0.14970457458490263</c:v>
                </c:pt>
                <c:pt idx="20">
                  <c:v>0.20044808118344781</c:v>
                </c:pt>
                <c:pt idx="21">
                  <c:v>6.2592455963855501E-2</c:v>
                </c:pt>
                <c:pt idx="22">
                  <c:v>0.32567293518255941</c:v>
                </c:pt>
                <c:pt idx="23">
                  <c:v>7.7085141526489931E-2</c:v>
                </c:pt>
                <c:pt idx="24">
                  <c:v>0.13961377602109079</c:v>
                </c:pt>
                <c:pt idx="25">
                  <c:v>0.12554881145029842</c:v>
                </c:pt>
                <c:pt idx="26">
                  <c:v>4.11304582143458E-2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C-4ADF-8A1D-0165036DB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8104"/>
        <c:axId val="420548496"/>
      </c:barChart>
      <c:catAx>
        <c:axId val="420548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496"/>
        <c:crosses val="autoZero"/>
        <c:auto val="1"/>
        <c:lblAlgn val="ctr"/>
        <c:lblOffset val="100"/>
        <c:noMultiLvlLbl val="0"/>
      </c:catAx>
      <c:valAx>
        <c:axId val="420548496"/>
        <c:scaling>
          <c:orientation val="minMax"/>
          <c:max val="0.30000000000000004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420548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OPERAÇÕES DE CRÉDITO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'11.'!$E$11</c:f>
              <c:strCache>
                <c:ptCount val="1"/>
                <c:pt idx="0">
                  <c:v>TOTAL CONSIDERADO PARA FINS DA APURAÇÃO DO CUMPRIMENTO DO LIMITE (VIII) = (IIIa + VII - Ia - IIa)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'11.'!$A$13:$A$39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'11.'!$D$13:$D$39</c:f>
              <c:numCache>
                <c:formatCode>0.00%</c:formatCode>
                <c:ptCount val="27"/>
                <c:pt idx="0">
                  <c:v>3.6921095638699094E-3</c:v>
                </c:pt>
                <c:pt idx="1">
                  <c:v>6.9125140748118041E-2</c:v>
                </c:pt>
                <c:pt idx="2">
                  <c:v>5.1806259899178628E-2</c:v>
                </c:pt>
                <c:pt idx="3">
                  <c:v>1.0324697337786652E-2</c:v>
                </c:pt>
                <c:pt idx="4">
                  <c:v>1.6850379110836387E-2</c:v>
                </c:pt>
                <c:pt idx="5">
                  <c:v>1.9546386774095009E-2</c:v>
                </c:pt>
                <c:pt idx="6">
                  <c:v>2.4164434453447754E-2</c:v>
                </c:pt>
                <c:pt idx="7">
                  <c:v>2.4260803410013479E-2</c:v>
                </c:pt>
                <c:pt idx="8">
                  <c:v>6.7044243794848343E-2</c:v>
                </c:pt>
                <c:pt idx="9">
                  <c:v>8.8912616003426828E-3</c:v>
                </c:pt>
                <c:pt idx="10">
                  <c:v>1.0170666840392201E-4</c:v>
                </c:pt>
                <c:pt idx="11">
                  <c:v>3.4825970800305569E-3</c:v>
                </c:pt>
                <c:pt idx="12">
                  <c:v>6.4771283788323765E-3</c:v>
                </c:pt>
                <c:pt idx="13">
                  <c:v>1.9055212776631431E-2</c:v>
                </c:pt>
                <c:pt idx="14">
                  <c:v>5.6817844455862177E-3</c:v>
                </c:pt>
                <c:pt idx="15">
                  <c:v>3.6760977352590471E-2</c:v>
                </c:pt>
                <c:pt idx="16">
                  <c:v>8.4817225548796931E-3</c:v>
                </c:pt>
                <c:pt idx="17">
                  <c:v>2.1087957291368642E-2</c:v>
                </c:pt>
                <c:pt idx="18">
                  <c:v>0</c:v>
                </c:pt>
                <c:pt idx="19">
                  <c:v>2.4282131559044063E-2</c:v>
                </c:pt>
                <c:pt idx="20">
                  <c:v>2.4655672381696431E-4</c:v>
                </c:pt>
                <c:pt idx="21">
                  <c:v>0</c:v>
                </c:pt>
                <c:pt idx="22">
                  <c:v>1.838286486116325E-4</c:v>
                </c:pt>
                <c:pt idx="23">
                  <c:v>1.0168008271264344E-3</c:v>
                </c:pt>
                <c:pt idx="24">
                  <c:v>2.7428548637670074E-2</c:v>
                </c:pt>
                <c:pt idx="25">
                  <c:v>1.3115652101436559E-2</c:v>
                </c:pt>
                <c:pt idx="26">
                  <c:v>1.731308156569571E-2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2-49FB-9CC1-9049A328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15873816"/>
        <c:axId val="415874600"/>
      </c:barChart>
      <c:catAx>
        <c:axId val="41587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4600"/>
        <c:crosses val="autoZero"/>
        <c:auto val="1"/>
        <c:lblAlgn val="ctr"/>
        <c:lblOffset val="100"/>
        <c:noMultiLvlLbl val="0"/>
      </c:catAx>
      <c:valAx>
        <c:axId val="41587460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415873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'12.'!$I$9</c:f>
              <c:strCache>
                <c:ptCount val="1"/>
                <c:pt idx="0">
                  <c:v>RECURSOS NÃO VINCULADOS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'[1]Disponiblidade de Caixa'!$A$10:$A$36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'12.'!$I$10:$I$36</c:f>
              <c:numCache>
                <c:formatCode>0%</c:formatCode>
                <c:ptCount val="27"/>
                <c:pt idx="0">
                  <c:v>1.6184722516036889E-2</c:v>
                </c:pt>
                <c:pt idx="1">
                  <c:v>6.671749292410302E-2</c:v>
                </c:pt>
                <c:pt idx="2">
                  <c:v>5.9441967054519047E-2</c:v>
                </c:pt>
                <c:pt idx="3">
                  <c:v>0.46171440635921923</c:v>
                </c:pt>
                <c:pt idx="4">
                  <c:v>8.282764478648609E-2</c:v>
                </c:pt>
                <c:pt idx="5">
                  <c:v>9.6890062083485481E-2</c:v>
                </c:pt>
                <c:pt idx="6">
                  <c:v>-2.2198137589636057E-3</c:v>
                </c:pt>
                <c:pt idx="7">
                  <c:v>0.10308994911073971</c:v>
                </c:pt>
                <c:pt idx="8">
                  <c:v>0.1427067353851586</c:v>
                </c:pt>
                <c:pt idx="9">
                  <c:v>-4.1470958099332135E-2</c:v>
                </c:pt>
                <c:pt idx="10">
                  <c:v>1.5434639225315057E-2</c:v>
                </c:pt>
                <c:pt idx="11">
                  <c:v>0.14320792070174243</c:v>
                </c:pt>
                <c:pt idx="12">
                  <c:v>4.7552497969906342E-2</c:v>
                </c:pt>
                <c:pt idx="13">
                  <c:v>7.2152332363835517E-2</c:v>
                </c:pt>
                <c:pt idx="14">
                  <c:v>0.2368340194682014</c:v>
                </c:pt>
                <c:pt idx="15">
                  <c:v>1.0761592692242517E-2</c:v>
                </c:pt>
                <c:pt idx="16">
                  <c:v>2.4727744457972212E-2</c:v>
                </c:pt>
                <c:pt idx="17">
                  <c:v>0.2061520900507996</c:v>
                </c:pt>
                <c:pt idx="18">
                  <c:v>0.168833200434856</c:v>
                </c:pt>
                <c:pt idx="19">
                  <c:v>-7.2819876095822703E-2</c:v>
                </c:pt>
                <c:pt idx="20">
                  <c:v>6.754116288693858E-2</c:v>
                </c:pt>
                <c:pt idx="21">
                  <c:v>1.2340272608148661E-2</c:v>
                </c:pt>
                <c:pt idx="22">
                  <c:v>-3.2231281923795263E-2</c:v>
                </c:pt>
                <c:pt idx="23">
                  <c:v>1.4914727742641298E-2</c:v>
                </c:pt>
                <c:pt idx="24">
                  <c:v>3.4376183054381247E-2</c:v>
                </c:pt>
                <c:pt idx="25">
                  <c:v>6.8098254942740827E-2</c:v>
                </c:pt>
                <c:pt idx="26">
                  <c:v>3.4779519009731683E-2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BF-49D5-9637-4BF926252409}"/>
            </c:ext>
          </c:extLst>
        </c:ser>
        <c:ser>
          <c:idx val="1"/>
          <c:order val="1"/>
          <c:tx>
            <c:strRef>
              <c:f>'12.'!$J$9</c:f>
              <c:strCache>
                <c:ptCount val="1"/>
                <c:pt idx="0">
                  <c:v>RECURSOS VINCULADOS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'[1]Disponiblidade de Caixa'!$A$10:$A$36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'12.'!$J$10:$J$36</c:f>
              <c:numCache>
                <c:formatCode>0%</c:formatCode>
                <c:ptCount val="27"/>
                <c:pt idx="0">
                  <c:v>4.2211629905649195E-2</c:v>
                </c:pt>
                <c:pt idx="1">
                  <c:v>9.2867561365648402E-2</c:v>
                </c:pt>
                <c:pt idx="2">
                  <c:v>6.9142215943150787E-2</c:v>
                </c:pt>
                <c:pt idx="3">
                  <c:v>0.40061223352243525</c:v>
                </c:pt>
                <c:pt idx="4">
                  <c:v>7.7045522423889165E-2</c:v>
                </c:pt>
                <c:pt idx="5">
                  <c:v>0.12989915152557319</c:v>
                </c:pt>
                <c:pt idx="6">
                  <c:v>5.59003923479107E-2</c:v>
                </c:pt>
                <c:pt idx="7">
                  <c:v>0.18340415220514661</c:v>
                </c:pt>
                <c:pt idx="8">
                  <c:v>0.10318777668205105</c:v>
                </c:pt>
                <c:pt idx="9">
                  <c:v>-2.4072038889523632E-3</c:v>
                </c:pt>
                <c:pt idx="10">
                  <c:v>-5.9959077620197608E-2</c:v>
                </c:pt>
                <c:pt idx="11">
                  <c:v>4.2297016790061225E-2</c:v>
                </c:pt>
                <c:pt idx="12">
                  <c:v>0.16746639250135847</c:v>
                </c:pt>
                <c:pt idx="13">
                  <c:v>6.817928676969208E-2</c:v>
                </c:pt>
                <c:pt idx="14">
                  <c:v>0.12001452690005072</c:v>
                </c:pt>
                <c:pt idx="15">
                  <c:v>8.0822889539028525E-2</c:v>
                </c:pt>
                <c:pt idx="16">
                  <c:v>4.4603149765909345E-2</c:v>
                </c:pt>
                <c:pt idx="17">
                  <c:v>0.10960496560494176</c:v>
                </c:pt>
                <c:pt idx="18">
                  <c:v>4.7775628933093353E-2</c:v>
                </c:pt>
                <c:pt idx="19">
                  <c:v>-7.75328510961273E-2</c:v>
                </c:pt>
                <c:pt idx="20">
                  <c:v>0.19519662548781641</c:v>
                </c:pt>
                <c:pt idx="21">
                  <c:v>7.8074474613980899E-2</c:v>
                </c:pt>
                <c:pt idx="22">
                  <c:v>8.9090952324951636E-2</c:v>
                </c:pt>
                <c:pt idx="23">
                  <c:v>3.6831492526075253E-2</c:v>
                </c:pt>
                <c:pt idx="24">
                  <c:v>-8.0084443776675604E-3</c:v>
                </c:pt>
                <c:pt idx="25">
                  <c:v>-2.1708338005230563E-2</c:v>
                </c:pt>
                <c:pt idx="26">
                  <c:v>0.10611542898266932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BF-49D5-9637-4BF926252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01386264"/>
        <c:axId val="501392928"/>
      </c:barChart>
      <c:catAx>
        <c:axId val="50138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01392928"/>
        <c:crosses val="autoZero"/>
        <c:auto val="1"/>
        <c:lblAlgn val="ctr"/>
        <c:lblOffset val="0"/>
        <c:noMultiLvlLbl val="0"/>
      </c:catAx>
      <c:valAx>
        <c:axId val="501392928"/>
        <c:scaling>
          <c:orientation val="minMax"/>
          <c:max val="0.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0138626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'13.'!$I$11</c:f>
              <c:strCache>
                <c:ptCount val="1"/>
                <c:pt idx="0">
                  <c:v>% (RAP/RCL)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'13.'!$I$13:$I$39</c:f>
              <c:numCache>
                <c:formatCode>0%</c:formatCode>
                <c:ptCount val="27"/>
                <c:pt idx="0">
                  <c:v>8.8590268933788116E-2</c:v>
                </c:pt>
                <c:pt idx="1">
                  <c:v>8.0060342172057972E-2</c:v>
                </c:pt>
                <c:pt idx="2">
                  <c:v>7.8434532845525345E-2</c:v>
                </c:pt>
                <c:pt idx="3">
                  <c:v>0.38768642593831615</c:v>
                </c:pt>
                <c:pt idx="4">
                  <c:v>3.628983435765467E-2</c:v>
                </c:pt>
                <c:pt idx="5">
                  <c:v>4.5779498990770974E-2</c:v>
                </c:pt>
                <c:pt idx="6">
                  <c:v>0.10017439666028655</c:v>
                </c:pt>
                <c:pt idx="7">
                  <c:v>0.10087720090311689</c:v>
                </c:pt>
                <c:pt idx="8">
                  <c:v>6.2661869030879544E-2</c:v>
                </c:pt>
                <c:pt idx="9">
                  <c:v>7.3427514877077854E-2</c:v>
                </c:pt>
                <c:pt idx="10">
                  <c:v>0.24992526256860853</c:v>
                </c:pt>
                <c:pt idx="11">
                  <c:v>4.984697428280728E-2</c:v>
                </c:pt>
                <c:pt idx="12">
                  <c:v>0.16687119090812261</c:v>
                </c:pt>
                <c:pt idx="13">
                  <c:v>3.3608725614852557E-2</c:v>
                </c:pt>
                <c:pt idx="14">
                  <c:v>5.1508154416254691E-2</c:v>
                </c:pt>
                <c:pt idx="15">
                  <c:v>2.7747066435722771E-2</c:v>
                </c:pt>
                <c:pt idx="16">
                  <c:v>0.1369905048188706</c:v>
                </c:pt>
                <c:pt idx="17">
                  <c:v>0.13984771103823185</c:v>
                </c:pt>
                <c:pt idx="18">
                  <c:v>8.3640657968128793E-2</c:v>
                </c:pt>
                <c:pt idx="19">
                  <c:v>0.13550389121008938</c:v>
                </c:pt>
                <c:pt idx="20">
                  <c:v>0.11412110241153883</c:v>
                </c:pt>
                <c:pt idx="21">
                  <c:v>0.19826807323969015</c:v>
                </c:pt>
                <c:pt idx="22">
                  <c:v>7.7478494118156119E-2</c:v>
                </c:pt>
                <c:pt idx="23">
                  <c:v>5.247329837125813E-2</c:v>
                </c:pt>
                <c:pt idx="24">
                  <c:v>2.4100594069789687E-2</c:v>
                </c:pt>
                <c:pt idx="25">
                  <c:v>0.1549526798392033</c:v>
                </c:pt>
                <c:pt idx="26">
                  <c:v>8.7211560577768327E-2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E-4B3A-9B38-EFB24B7F2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69687488"/>
        <c:axId val="569681608"/>
      </c:barChart>
      <c:catAx>
        <c:axId val="56968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9681608"/>
        <c:crosses val="autoZero"/>
        <c:auto val="1"/>
        <c:lblAlgn val="ctr"/>
        <c:lblOffset val="100"/>
        <c:noMultiLvlLbl val="0"/>
      </c:catAx>
      <c:valAx>
        <c:axId val="569681608"/>
        <c:scaling>
          <c:orientation val="minMax"/>
          <c:max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968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2" name="Seta: para a Esquerda 1">
          <a:extLst>
            <a:ext uri="{FF2B5EF4-FFF2-40B4-BE49-F238E27FC236}">
              <a16:creationId xmlns:a16="http://schemas.microsoft.com/office/drawing/2014/main" id="{79DEEF88-E061-4C32-8A55-C5C9856E4832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10</xdr:row>
      <xdr:rowOff>38099</xdr:rowOff>
    </xdr:from>
    <xdr:to>
      <xdr:col>16</xdr:col>
      <xdr:colOff>552341</xdr:colOff>
      <xdr:row>24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FEC1A78-2539-445A-A854-42E8269C64F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467592</xdr:colOff>
      <xdr:row>11</xdr:row>
      <xdr:rowOff>528205</xdr:rowOff>
    </xdr:from>
    <xdr:to>
      <xdr:col>20</xdr:col>
      <xdr:colOff>415637</xdr:colOff>
      <xdr:row>25</xdr:row>
      <xdr:rowOff>26843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90BCBC1C-3484-443E-A47A-F594CCC2B0AF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432954</xdr:colOff>
      <xdr:row>11</xdr:row>
      <xdr:rowOff>614795</xdr:rowOff>
    </xdr:from>
    <xdr:to>
      <xdr:col>12</xdr:col>
      <xdr:colOff>147205</xdr:colOff>
      <xdr:row>23</xdr:row>
      <xdr:rowOff>189632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780B786-C060-4A84-A34F-46F3DD6DD4A1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364837</xdr:colOff>
      <xdr:row>12</xdr:row>
      <xdr:rowOff>1082386</xdr:rowOff>
    </xdr:from>
    <xdr:to>
      <xdr:col>18</xdr:col>
      <xdr:colOff>458932</xdr:colOff>
      <xdr:row>30</xdr:row>
      <xdr:rowOff>10968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59747</xdr:colOff>
      <xdr:row>1</xdr:row>
      <xdr:rowOff>37234</xdr:rowOff>
    </xdr:from>
    <xdr:to>
      <xdr:col>0</xdr:col>
      <xdr:colOff>412172</xdr:colOff>
      <xdr:row>1</xdr:row>
      <xdr:rowOff>161059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35A70D8-13DE-47A6-8241-0C6B68EB347F}"/>
            </a:ext>
          </a:extLst>
        </xdr:cNvPr>
        <xdr:cNvSpPr/>
      </xdr:nvSpPr>
      <xdr:spPr>
        <a:xfrm>
          <a:off x="1272020" y="236393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201756</xdr:colOff>
      <xdr:row>13</xdr:row>
      <xdr:rowOff>8658</xdr:rowOff>
    </xdr:from>
    <xdr:to>
      <xdr:col>24</xdr:col>
      <xdr:colOff>51954</xdr:colOff>
      <xdr:row>29</xdr:row>
      <xdr:rowOff>147203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5037C8FC-D7C4-4FB7-9E64-EF65CA2CABD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11</xdr:row>
      <xdr:rowOff>138545</xdr:rowOff>
    </xdr:from>
    <xdr:to>
      <xdr:col>16</xdr:col>
      <xdr:colOff>17318</xdr:colOff>
      <xdr:row>26</xdr:row>
      <xdr:rowOff>126220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69274</xdr:colOff>
      <xdr:row>1</xdr:row>
      <xdr:rowOff>51954</xdr:rowOff>
    </xdr:from>
    <xdr:to>
      <xdr:col>0</xdr:col>
      <xdr:colOff>372342</xdr:colOff>
      <xdr:row>1</xdr:row>
      <xdr:rowOff>173181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D79465D-DCCA-4503-871E-6E69EB103C1B}"/>
            </a:ext>
          </a:extLst>
        </xdr:cNvPr>
        <xdr:cNvSpPr/>
      </xdr:nvSpPr>
      <xdr:spPr>
        <a:xfrm>
          <a:off x="69274" y="251113"/>
          <a:ext cx="303068" cy="12122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603081</xdr:colOff>
      <xdr:row>11</xdr:row>
      <xdr:rowOff>441614</xdr:rowOff>
    </xdr:from>
    <xdr:to>
      <xdr:col>11</xdr:col>
      <xdr:colOff>1671205</xdr:colOff>
      <xdr:row>22</xdr:row>
      <xdr:rowOff>99733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129885</xdr:colOff>
      <xdr:row>1</xdr:row>
      <xdr:rowOff>60614</xdr:rowOff>
    </xdr:from>
    <xdr:to>
      <xdr:col>0</xdr:col>
      <xdr:colOff>409574</xdr:colOff>
      <xdr:row>1</xdr:row>
      <xdr:rowOff>162791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E61C8248-8BF5-48CF-B35D-51CABFA454C5}"/>
            </a:ext>
          </a:extLst>
        </xdr:cNvPr>
        <xdr:cNvSpPr/>
      </xdr:nvSpPr>
      <xdr:spPr>
        <a:xfrm>
          <a:off x="129885" y="259773"/>
          <a:ext cx="279689" cy="1021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223836</xdr:colOff>
      <xdr:row>12</xdr:row>
      <xdr:rowOff>38101</xdr:rowOff>
    </xdr:from>
    <xdr:to>
      <xdr:col>24</xdr:col>
      <xdr:colOff>76200</xdr:colOff>
      <xdr:row>28</xdr:row>
      <xdr:rowOff>80963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7D6FB6F8-F3F1-4ECE-A533-79E668046AFF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461961</xdr:colOff>
      <xdr:row>10</xdr:row>
      <xdr:rowOff>314325</xdr:rowOff>
    </xdr:from>
    <xdr:to>
      <xdr:col>17</xdr:col>
      <xdr:colOff>485774</xdr:colOff>
      <xdr:row>24</xdr:row>
      <xdr:rowOff>80962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B7FC9858-A3EA-4951-A7A1-AE2BCE1D741B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553010</xdr:colOff>
      <xdr:row>11</xdr:row>
      <xdr:rowOff>19049</xdr:rowOff>
    </xdr:from>
    <xdr:to>
      <xdr:col>13</xdr:col>
      <xdr:colOff>38101</xdr:colOff>
      <xdr:row>24</xdr:row>
      <xdr:rowOff>110938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EBDCC44-84BB-4A84-9306-C91DFC9B1BA0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419099</xdr:colOff>
      <xdr:row>7</xdr:row>
      <xdr:rowOff>19050</xdr:rowOff>
    </xdr:from>
    <xdr:to>
      <xdr:col>20</xdr:col>
      <xdr:colOff>314325</xdr:colOff>
      <xdr:row>26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39F260A-ABA0-412B-806A-388582C51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47624</xdr:colOff>
      <xdr:row>16</xdr:row>
      <xdr:rowOff>152400</xdr:rowOff>
    </xdr:from>
    <xdr:to>
      <xdr:col>19</xdr:col>
      <xdr:colOff>514349</xdr:colOff>
      <xdr:row>34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32BE85E-F7B8-4EA6-9E94-159AFBF85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41E26FEF-E3DB-4434-9E1F-629045FB73B5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CONF/NUCOF/RGF%20em%20Foco/2022/2&#186;_quadrimestre-2022/Disponiblidade_de_Caixa-3&#186;quadrimestre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lidade de Caixa"/>
    </sheetNames>
    <sheetDataSet>
      <sheetData sheetId="0">
        <row r="10">
          <cell r="A10" t="str">
            <v>AC</v>
          </cell>
        </row>
        <row r="11">
          <cell r="A11" t="str">
            <v>AL</v>
          </cell>
        </row>
        <row r="12">
          <cell r="A12" t="str">
            <v>AM</v>
          </cell>
        </row>
        <row r="13">
          <cell r="A13" t="str">
            <v>AP</v>
          </cell>
        </row>
        <row r="14">
          <cell r="A14" t="str">
            <v>BA</v>
          </cell>
        </row>
        <row r="15">
          <cell r="A15" t="str">
            <v>CE</v>
          </cell>
        </row>
        <row r="16">
          <cell r="A16" t="str">
            <v>DF</v>
          </cell>
        </row>
        <row r="17">
          <cell r="A17" t="str">
            <v>ES</v>
          </cell>
        </row>
        <row r="18">
          <cell r="A18" t="str">
            <v>GO</v>
          </cell>
        </row>
        <row r="19">
          <cell r="A19" t="str">
            <v>MA</v>
          </cell>
        </row>
        <row r="20">
          <cell r="A20" t="str">
            <v>MG</v>
          </cell>
        </row>
        <row r="21">
          <cell r="A21" t="str">
            <v>MS</v>
          </cell>
        </row>
        <row r="22">
          <cell r="A22" t="str">
            <v>MT</v>
          </cell>
        </row>
        <row r="23">
          <cell r="A23" t="str">
            <v>PA</v>
          </cell>
        </row>
        <row r="24">
          <cell r="A24" t="str">
            <v>PB</v>
          </cell>
        </row>
        <row r="25">
          <cell r="A25" t="str">
            <v>PE</v>
          </cell>
        </row>
        <row r="26">
          <cell r="A26" t="str">
            <v>PI</v>
          </cell>
        </row>
        <row r="27">
          <cell r="A27" t="str">
            <v>PR</v>
          </cell>
        </row>
        <row r="28">
          <cell r="A28" t="str">
            <v>RJ</v>
          </cell>
        </row>
        <row r="29">
          <cell r="A29" t="str">
            <v>RN</v>
          </cell>
        </row>
        <row r="30">
          <cell r="A30" t="str">
            <v>RO</v>
          </cell>
        </row>
        <row r="31">
          <cell r="A31" t="str">
            <v>RR</v>
          </cell>
        </row>
        <row r="32">
          <cell r="A32" t="str">
            <v>RS</v>
          </cell>
        </row>
        <row r="33">
          <cell r="A33" t="str">
            <v>SC</v>
          </cell>
        </row>
        <row r="34">
          <cell r="A34" t="str">
            <v>SE</v>
          </cell>
        </row>
        <row r="35">
          <cell r="A35" t="str">
            <v>SP</v>
          </cell>
        </row>
        <row r="36">
          <cell r="A36" t="str">
            <v>TO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RGF-em-foco-planilhas-2&#186;quadrimestre_2022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BCB44-BAC1-41C2-ACE5-1D51E158E272}">
  <dimension ref="A3:B21"/>
  <sheetViews>
    <sheetView showGridLines="0" tabSelected="1" workbookViewId="0"/>
  </sheetViews>
  <sheetFormatPr defaultRowHeight="15"/>
  <cols>
    <col min="2" max="2" width="83.140625" bestFit="1" customWidth="1"/>
  </cols>
  <sheetData>
    <row r="3" spans="1:2" ht="18.75">
      <c r="B3" s="53" t="s">
        <v>86</v>
      </c>
    </row>
    <row r="4" spans="1:2" ht="18.75">
      <c r="B4" s="50" t="s">
        <v>162</v>
      </c>
    </row>
    <row r="5" spans="1:2">
      <c r="B5" s="51" t="s">
        <v>163</v>
      </c>
    </row>
    <row r="6" spans="1:2">
      <c r="B6" s="52" t="s">
        <v>87</v>
      </c>
    </row>
    <row r="7" spans="1:2">
      <c r="B7" s="52" t="s">
        <v>164</v>
      </c>
    </row>
    <row r="9" spans="1:2">
      <c r="A9" s="54" t="s">
        <v>111</v>
      </c>
      <c r="B9" s="55" t="s">
        <v>112</v>
      </c>
    </row>
    <row r="10" spans="1:2">
      <c r="A10" s="54" t="s">
        <v>113</v>
      </c>
      <c r="B10" s="55" t="s">
        <v>129</v>
      </c>
    </row>
    <row r="11" spans="1:2">
      <c r="A11" s="54" t="s">
        <v>114</v>
      </c>
      <c r="B11" s="55" t="s">
        <v>130</v>
      </c>
    </row>
    <row r="12" spans="1:2">
      <c r="A12" s="54" t="s">
        <v>115</v>
      </c>
      <c r="B12" s="55" t="s">
        <v>131</v>
      </c>
    </row>
    <row r="13" spans="1:2">
      <c r="A13" s="54" t="s">
        <v>116</v>
      </c>
      <c r="B13" s="55" t="s">
        <v>117</v>
      </c>
    </row>
    <row r="14" spans="1:2">
      <c r="A14" s="54" t="s">
        <v>118</v>
      </c>
      <c r="B14" s="55" t="s">
        <v>132</v>
      </c>
    </row>
    <row r="15" spans="1:2">
      <c r="A15" s="54" t="s">
        <v>119</v>
      </c>
      <c r="B15" s="55" t="s">
        <v>120</v>
      </c>
    </row>
    <row r="16" spans="1:2">
      <c r="A16" s="54" t="s">
        <v>121</v>
      </c>
      <c r="B16" s="55" t="s">
        <v>122</v>
      </c>
    </row>
    <row r="17" spans="1:2">
      <c r="A17" s="54" t="s">
        <v>123</v>
      </c>
      <c r="B17" s="55" t="s">
        <v>124</v>
      </c>
    </row>
    <row r="18" spans="1:2">
      <c r="A18" s="54" t="s">
        <v>125</v>
      </c>
      <c r="B18" s="55" t="s">
        <v>126</v>
      </c>
    </row>
    <row r="19" spans="1:2">
      <c r="A19" s="54" t="s">
        <v>127</v>
      </c>
      <c r="B19" s="55" t="s">
        <v>128</v>
      </c>
    </row>
    <row r="20" spans="1:2" s="55" customFormat="1">
      <c r="A20" s="126" t="s">
        <v>160</v>
      </c>
      <c r="B20" s="55" t="s">
        <v>161</v>
      </c>
    </row>
    <row r="21" spans="1:2">
      <c r="A21" s="139" t="s">
        <v>176</v>
      </c>
      <c r="B21" s="55" t="s">
        <v>175</v>
      </c>
    </row>
  </sheetData>
  <hyperlinks>
    <hyperlink ref="B9" location="'1.'!A1" display="Composição das Despesas de Pessoal" xr:uid="{5296E017-3986-424D-BE3B-BD8F6F9B9FE5}"/>
    <hyperlink ref="B10" location="'2.'!A1" display="Despesa Total com Pessoal em relação à RCL" xr:uid="{91F6CCA8-CEC7-4DD6-B59D-A1FE50EC4021}"/>
    <hyperlink ref="B11" location="'3.'!A1" display="Composição da Despesa Bruta com Pessoal" xr:uid="{44417BC8-2639-4D96-9DEB-B442783766DF}"/>
    <hyperlink ref="B12" location="'4.'!A1" display="Inativos e Pensionistas com Recursos Vinculados /Pessoal Inativo e Pensionistas" xr:uid="{E5E8327D-1398-4719-A7B8-2C7DBB9CDB0C}"/>
    <hyperlink ref="B13" location="'5.'!A1" display="Gráfico 4 - Despesas com pessoal não computadas em relação à RCL" xr:uid="{2688488F-0C24-40EF-B7DF-6F0E06885746}"/>
    <hyperlink ref="B14" location="'6.'!A1" display="Dívida Consolidada Líquida - DCL" xr:uid="{386B6AB7-1917-438D-A275-58EFC99CC0AE}"/>
    <hyperlink ref="B15" location="'7.'!A1" display="Gráfico 6 Composição da Dívida Consolidada Bruta" xr:uid="{ED60837B-223B-4F54-921D-BF4632640055}"/>
    <hyperlink ref="B16" location="'8.'!A1" display="Gráfico 7 - Deduções da Dívida Consolidada Bruta" xr:uid="{34D96BE9-5955-42EB-9161-BF46C05CE45D}"/>
    <hyperlink ref="B17" location="'9.'!A1" display="Gráfico 8 - Composição da Dívida Contratual" xr:uid="{E6B02CF1-A4F7-4708-8E95-7574D5E78E3F}"/>
    <hyperlink ref="B18" location="'10.'!A1" display="Gráfico 9 - Precatórios" xr:uid="{8DA5D0E6-3BE4-41DB-9E41-DE2335EC5F40}"/>
    <hyperlink ref="B19" location="'11.'!A1" display="Gráfico 10 - Operações de Crédito" xr:uid="{DBCCF02A-B008-4216-982F-37BDCBB33129}"/>
    <hyperlink ref="A20:XFD20" r:id="rId1" display="12." xr:uid="{8091CAB5-E23F-46E4-9DFA-A47A9D0AF5D5}"/>
    <hyperlink ref="B20" location="'12.'!A1" display="Gráfico 11 - Disponibilidade de Caixa líquida após a inscrição em RAP não processados do exercício" xr:uid="{70F394F0-9B6D-4813-B910-836CFCB37AB4}"/>
    <hyperlink ref="B21" location="'13.'!A1" display="Gráfico 12 - Restos a Pagar" xr:uid="{7FF5E5CC-62DC-47D3-B241-A269A71D57CF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showGridLines="0" topLeftCell="A7" workbookViewId="0">
      <pane xSplit="1" topLeftCell="B1" activePane="topRight" state="frozen"/>
      <selection activeCell="A7" sqref="A7"/>
      <selection pane="topRight" activeCell="G45" sqref="G45"/>
    </sheetView>
  </sheetViews>
  <sheetFormatPr defaultColWidth="14.5703125" defaultRowHeight="15"/>
  <cols>
    <col min="1" max="1" width="8" style="7" customWidth="1"/>
    <col min="2" max="2" width="17.5703125" style="4" customWidth="1"/>
    <col min="3" max="3" width="17.5703125" style="4" bestFit="1" customWidth="1"/>
    <col min="4" max="4" width="17.140625" style="4" customWidth="1"/>
    <col min="5" max="5" width="17.85546875" style="4" customWidth="1"/>
    <col min="6" max="6" width="16.42578125" style="4" customWidth="1"/>
    <col min="7" max="7" width="17.42578125" style="4" customWidth="1"/>
    <col min="8" max="8" width="17.28515625" style="4" customWidth="1"/>
    <col min="9" max="9" width="16.85546875" style="4" customWidth="1"/>
    <col min="10" max="10" width="18" style="7" customWidth="1"/>
    <col min="11" max="11" width="12.42578125" style="4" customWidth="1"/>
    <col min="12" max="12" width="10.42578125" style="4" customWidth="1"/>
    <col min="13" max="14" width="11.28515625" style="4" customWidth="1"/>
    <col min="15" max="15" width="14" style="4" bestFit="1" customWidth="1"/>
    <col min="16" max="16" width="14" style="4" customWidth="1"/>
    <col min="17" max="17" width="11.7109375" style="4" customWidth="1"/>
    <col min="18" max="16384" width="14.5703125" style="4"/>
  </cols>
  <sheetData>
    <row r="1" spans="1:18" ht="15.75" thickBot="1">
      <c r="A1" s="17"/>
      <c r="B1" s="18"/>
      <c r="C1" s="18"/>
    </row>
    <row r="2" spans="1:18" ht="15.75" thickBot="1">
      <c r="A2" s="17"/>
      <c r="B2" s="140" t="s">
        <v>85</v>
      </c>
      <c r="C2" s="141"/>
    </row>
    <row r="3" spans="1:18">
      <c r="A3" s="17"/>
      <c r="B3" s="18"/>
      <c r="C3" s="18"/>
    </row>
    <row r="4" spans="1:18" ht="17.25">
      <c r="A4" s="19" t="s">
        <v>86</v>
      </c>
      <c r="B4" s="20"/>
      <c r="C4" s="20"/>
    </row>
    <row r="5" spans="1:18" ht="17.25">
      <c r="A5" s="19" t="s">
        <v>93</v>
      </c>
      <c r="B5" s="20"/>
      <c r="C5" s="20"/>
    </row>
    <row r="6" spans="1:18" ht="17.25">
      <c r="A6" s="19" t="s">
        <v>87</v>
      </c>
      <c r="B6" s="20"/>
      <c r="C6" s="20"/>
    </row>
    <row r="7" spans="1:18" ht="17.25">
      <c r="A7" s="19" t="s">
        <v>159</v>
      </c>
      <c r="B7" s="20"/>
      <c r="C7" s="20"/>
    </row>
    <row r="8" spans="1:18" ht="17.25">
      <c r="A8" s="19" t="s">
        <v>89</v>
      </c>
      <c r="B8" s="20"/>
      <c r="C8" s="20"/>
    </row>
    <row r="9" spans="1:18" ht="17.25">
      <c r="A9" s="19" t="s">
        <v>88</v>
      </c>
      <c r="B9" s="20"/>
      <c r="C9" s="20"/>
    </row>
    <row r="10" spans="1:18" ht="32.25" customHeight="1">
      <c r="A10" s="147" t="s">
        <v>133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</row>
    <row r="11" spans="1:18" ht="17.25">
      <c r="A11" s="19"/>
      <c r="B11" s="20"/>
      <c r="C11" s="20"/>
    </row>
    <row r="12" spans="1:18">
      <c r="A12" s="142" t="s">
        <v>12</v>
      </c>
      <c r="B12" s="144" t="s">
        <v>83</v>
      </c>
      <c r="C12" s="145"/>
      <c r="D12" s="145"/>
      <c r="E12" s="145"/>
      <c r="F12" s="145"/>
      <c r="G12" s="145"/>
      <c r="H12" s="145"/>
      <c r="I12" s="146"/>
      <c r="J12" s="142" t="s">
        <v>165</v>
      </c>
      <c r="K12" s="144" t="s">
        <v>90</v>
      </c>
      <c r="L12" s="145"/>
      <c r="M12" s="145"/>
      <c r="N12" s="145"/>
      <c r="O12" s="145"/>
      <c r="P12" s="145"/>
      <c r="Q12" s="146"/>
      <c r="R12" s="48"/>
    </row>
    <row r="13" spans="1:18" s="5" customFormat="1" ht="92.25" customHeight="1">
      <c r="A13" s="143"/>
      <c r="B13" s="69" t="s">
        <v>0</v>
      </c>
      <c r="C13" s="69" t="s">
        <v>1</v>
      </c>
      <c r="D13" s="69" t="s">
        <v>2</v>
      </c>
      <c r="E13" s="69" t="s">
        <v>3</v>
      </c>
      <c r="F13" s="69" t="s">
        <v>4</v>
      </c>
      <c r="G13" s="69" t="s">
        <v>145</v>
      </c>
      <c r="H13" s="69" t="s">
        <v>5</v>
      </c>
      <c r="I13" s="69" t="s">
        <v>6</v>
      </c>
      <c r="J13" s="143"/>
      <c r="K13" s="69" t="s">
        <v>7</v>
      </c>
      <c r="L13" s="69" t="s">
        <v>55</v>
      </c>
      <c r="M13" s="69" t="s">
        <v>8</v>
      </c>
      <c r="N13" s="69" t="s">
        <v>9</v>
      </c>
      <c r="O13" s="69" t="s">
        <v>10</v>
      </c>
      <c r="P13" s="87" t="s">
        <v>146</v>
      </c>
      <c r="Q13" s="69" t="s">
        <v>11</v>
      </c>
      <c r="R13" s="92"/>
    </row>
    <row r="14" spans="1:18">
      <c r="A14" s="70" t="s">
        <v>13</v>
      </c>
      <c r="B14" s="34">
        <v>4924960384.25</v>
      </c>
      <c r="C14" s="34">
        <v>4212334000.1599998</v>
      </c>
      <c r="D14" s="34">
        <v>712626384.08999991</v>
      </c>
      <c r="E14" s="34">
        <v>575185729.99999988</v>
      </c>
      <c r="F14" s="34">
        <v>58437189.149999999</v>
      </c>
      <c r="G14" s="34">
        <v>16068086.73</v>
      </c>
      <c r="H14" s="34">
        <v>3516561748.4699998</v>
      </c>
      <c r="I14" s="34">
        <v>1333893359.9000001</v>
      </c>
      <c r="J14" s="34">
        <v>7968319334.4700003</v>
      </c>
      <c r="K14" s="37">
        <f>B14/J14</f>
        <v>0.61806764733250685</v>
      </c>
      <c r="L14" s="37">
        <f>D14/J14</f>
        <v>8.9432457984868027E-2</v>
      </c>
      <c r="M14" s="37">
        <f>H14/B14</f>
        <v>0.71402843355165813</v>
      </c>
      <c r="N14" s="37">
        <f>I14/B14</f>
        <v>0.27084346996288228</v>
      </c>
      <c r="O14" s="89">
        <f>F14/B14</f>
        <v>1.1865514560661615E-2</v>
      </c>
      <c r="P14" s="97">
        <f>G14/B14</f>
        <v>3.2625819247979466E-3</v>
      </c>
      <c r="Q14" s="93">
        <f>E14/I14</f>
        <v>0.43120818147195866</v>
      </c>
      <c r="R14" s="48"/>
    </row>
    <row r="15" spans="1:18">
      <c r="A15" s="71" t="s">
        <v>14</v>
      </c>
      <c r="B15" s="35">
        <v>7622005861.0900002</v>
      </c>
      <c r="C15" s="35">
        <v>6414049106.79</v>
      </c>
      <c r="D15" s="35">
        <v>1207956754.3000002</v>
      </c>
      <c r="E15" s="35">
        <v>970683694.39999998</v>
      </c>
      <c r="F15" s="35">
        <v>288744937.63999999</v>
      </c>
      <c r="G15" s="35"/>
      <c r="H15" s="35">
        <v>4523164069.1399994</v>
      </c>
      <c r="I15" s="35">
        <v>2810096854.3099999</v>
      </c>
      <c r="J15" s="35">
        <v>13148926097</v>
      </c>
      <c r="K15" s="38">
        <f t="shared" ref="K15:K40" si="0">B15/J15</f>
        <v>0.57966755648805435</v>
      </c>
      <c r="L15" s="38">
        <f t="shared" ref="L15:L40" si="1">D15/J15</f>
        <v>9.1867331627607379E-2</v>
      </c>
      <c r="M15" s="38">
        <f t="shared" ref="M15:M40" si="2">H15/B15</f>
        <v>0.59343487155140484</v>
      </c>
      <c r="N15" s="38">
        <f t="shared" ref="N15:N40" si="3">I15/B15</f>
        <v>0.36868206421296773</v>
      </c>
      <c r="O15" s="90">
        <f t="shared" ref="O15:O40" si="4">F15/B15</f>
        <v>3.7883064235627269E-2</v>
      </c>
      <c r="P15" s="98">
        <f t="shared" ref="P15:P40" si="5">G15/B15</f>
        <v>0</v>
      </c>
      <c r="Q15" s="94">
        <f t="shared" ref="Q15:Q40" si="6">E15/I15</f>
        <v>0.34542713106532574</v>
      </c>
      <c r="R15" s="48"/>
    </row>
    <row r="16" spans="1:18">
      <c r="A16" s="71" t="s">
        <v>15</v>
      </c>
      <c r="B16" s="35">
        <v>12132621541.779999</v>
      </c>
      <c r="C16" s="35">
        <v>10652237434.460001</v>
      </c>
      <c r="D16" s="35">
        <v>1480384107.3200002</v>
      </c>
      <c r="E16" s="35">
        <v>1047370321.6799999</v>
      </c>
      <c r="F16" s="35">
        <v>434666428.81999999</v>
      </c>
      <c r="G16" s="35"/>
      <c r="H16" s="35">
        <v>8650956303.4399986</v>
      </c>
      <c r="I16" s="35">
        <v>3046998809.5200005</v>
      </c>
      <c r="J16" s="35">
        <v>22401830451.369999</v>
      </c>
      <c r="K16" s="38">
        <f t="shared" si="0"/>
        <v>0.54159063332425228</v>
      </c>
      <c r="L16" s="38">
        <f t="shared" si="1"/>
        <v>6.6083176128559004E-2</v>
      </c>
      <c r="M16" s="38">
        <f t="shared" si="2"/>
        <v>0.71303273358107244</v>
      </c>
      <c r="N16" s="38">
        <f t="shared" si="3"/>
        <v>0.25114100848092308</v>
      </c>
      <c r="O16" s="90">
        <f t="shared" si="4"/>
        <v>3.5826257938004494E-2</v>
      </c>
      <c r="P16" s="98">
        <f t="shared" si="5"/>
        <v>0</v>
      </c>
      <c r="Q16" s="94">
        <f t="shared" si="6"/>
        <v>0.34373834292537653</v>
      </c>
      <c r="R16" s="48"/>
    </row>
    <row r="17" spans="1:18">
      <c r="A17" s="71" t="s">
        <v>16</v>
      </c>
      <c r="B17" s="35">
        <v>3507209360.1600003</v>
      </c>
      <c r="C17" s="35">
        <v>3356054047.2399998</v>
      </c>
      <c r="D17" s="35">
        <v>151155312.91999999</v>
      </c>
      <c r="E17" s="35">
        <v>101126057.25</v>
      </c>
      <c r="F17" s="35"/>
      <c r="G17" s="35"/>
      <c r="H17" s="35">
        <v>3386289475.3600001</v>
      </c>
      <c r="I17" s="35">
        <v>120919884.79999998</v>
      </c>
      <c r="J17" s="35">
        <v>7242022582.7200003</v>
      </c>
      <c r="K17" s="38">
        <f t="shared" si="0"/>
        <v>0.4842858911443414</v>
      </c>
      <c r="L17" s="38">
        <f t="shared" si="1"/>
        <v>2.0871974810002348E-2</v>
      </c>
      <c r="M17" s="38">
        <f t="shared" si="2"/>
        <v>0.96552247887634413</v>
      </c>
      <c r="N17" s="38">
        <f t="shared" si="3"/>
        <v>3.4477521123655867E-2</v>
      </c>
      <c r="O17" s="90">
        <f t="shared" si="4"/>
        <v>0</v>
      </c>
      <c r="P17" s="98">
        <f t="shared" si="5"/>
        <v>0</v>
      </c>
      <c r="Q17" s="94">
        <f t="shared" si="6"/>
        <v>0.8363062652371962</v>
      </c>
      <c r="R17" s="48"/>
    </row>
    <row r="18" spans="1:18">
      <c r="A18" s="71" t="s">
        <v>17</v>
      </c>
      <c r="B18" s="35">
        <v>30111891094.300003</v>
      </c>
      <c r="C18" s="35">
        <v>24317218016.050003</v>
      </c>
      <c r="D18" s="35">
        <v>5794673078.25</v>
      </c>
      <c r="E18" s="35">
        <v>4499396426.1599998</v>
      </c>
      <c r="F18" s="35">
        <v>319645261.92000002</v>
      </c>
      <c r="G18" s="35"/>
      <c r="H18" s="35">
        <v>19247469335.77</v>
      </c>
      <c r="I18" s="35">
        <v>10544776496.610003</v>
      </c>
      <c r="J18" s="35">
        <v>55298488312.139999</v>
      </c>
      <c r="K18" s="38">
        <f t="shared" si="0"/>
        <v>0.54453371174143583</v>
      </c>
      <c r="L18" s="38">
        <f t="shared" si="1"/>
        <v>0.10478899613930064</v>
      </c>
      <c r="M18" s="38">
        <f t="shared" si="2"/>
        <v>0.6391982913159987</v>
      </c>
      <c r="N18" s="38">
        <f t="shared" si="3"/>
        <v>0.35018645835252987</v>
      </c>
      <c r="O18" s="90">
        <f t="shared" si="4"/>
        <v>1.061525033147144E-2</v>
      </c>
      <c r="P18" s="98">
        <f t="shared" si="5"/>
        <v>0</v>
      </c>
      <c r="Q18" s="94">
        <f t="shared" si="6"/>
        <v>0.42669433796026807</v>
      </c>
      <c r="R18" s="48"/>
    </row>
    <row r="19" spans="1:18">
      <c r="A19" s="71" t="s">
        <v>18</v>
      </c>
      <c r="B19" s="35">
        <v>18484297314.82</v>
      </c>
      <c r="C19" s="35">
        <v>15172880549.01</v>
      </c>
      <c r="D19" s="35">
        <v>3311416765.8099995</v>
      </c>
      <c r="E19" s="35">
        <v>2991356227.4700003</v>
      </c>
      <c r="F19" s="35">
        <v>879648593.78000009</v>
      </c>
      <c r="G19" s="35">
        <v>1940998.34</v>
      </c>
      <c r="H19" s="35">
        <v>13137763876.029999</v>
      </c>
      <c r="I19" s="35">
        <v>4464943846.6700001</v>
      </c>
      <c r="J19" s="35">
        <v>30275603633.790001</v>
      </c>
      <c r="K19" s="38">
        <f t="shared" si="0"/>
        <v>0.61053439391015285</v>
      </c>
      <c r="L19" s="38">
        <f t="shared" si="1"/>
        <v>0.1093757470821884</v>
      </c>
      <c r="M19" s="38">
        <f t="shared" si="2"/>
        <v>0.71075268116882351</v>
      </c>
      <c r="N19" s="38">
        <f t="shared" si="3"/>
        <v>0.24155334501626846</v>
      </c>
      <c r="O19" s="90">
        <f t="shared" si="4"/>
        <v>4.7588965855614736E-2</v>
      </c>
      <c r="P19" s="98">
        <f t="shared" si="5"/>
        <v>1.0500795929330688E-4</v>
      </c>
      <c r="Q19" s="94">
        <f t="shared" si="6"/>
        <v>0.6699650276007354</v>
      </c>
      <c r="R19" s="48"/>
    </row>
    <row r="20" spans="1:18">
      <c r="A20" s="71" t="s">
        <v>19</v>
      </c>
      <c r="B20" s="35">
        <v>19039141305.380001</v>
      </c>
      <c r="C20" s="35">
        <v>13564388350.050001</v>
      </c>
      <c r="D20" s="35">
        <v>5474752955.3299999</v>
      </c>
      <c r="E20" s="35">
        <v>4649239692.8299999</v>
      </c>
      <c r="F20" s="35">
        <v>1059102683.99</v>
      </c>
      <c r="G20" s="35"/>
      <c r="H20" s="35">
        <v>13200938198.16</v>
      </c>
      <c r="I20" s="35">
        <v>4779100423.2300005</v>
      </c>
      <c r="J20" s="35">
        <v>29377546367.889999</v>
      </c>
      <c r="K20" s="38">
        <f t="shared" si="0"/>
        <v>0.64808480146558478</v>
      </c>
      <c r="L20" s="38">
        <f t="shared" si="1"/>
        <v>0.18635841423822816</v>
      </c>
      <c r="M20" s="38">
        <f t="shared" si="2"/>
        <v>0.69335785613554612</v>
      </c>
      <c r="N20" s="38">
        <f t="shared" si="3"/>
        <v>0.25101449411899379</v>
      </c>
      <c r="O20" s="90">
        <f t="shared" si="4"/>
        <v>5.5627649745460063E-2</v>
      </c>
      <c r="P20" s="98">
        <f t="shared" si="5"/>
        <v>0</v>
      </c>
      <c r="Q20" s="94">
        <f t="shared" si="6"/>
        <v>0.97282736940015313</v>
      </c>
      <c r="R20" s="48"/>
    </row>
    <row r="21" spans="1:18">
      <c r="A21" s="71" t="s">
        <v>20</v>
      </c>
      <c r="B21" s="35">
        <v>10749685404.279999</v>
      </c>
      <c r="C21" s="35">
        <v>9633893795.8500004</v>
      </c>
      <c r="D21" s="35">
        <v>1115791608.4300001</v>
      </c>
      <c r="E21" s="35">
        <v>750052681.84000003</v>
      </c>
      <c r="F21" s="35">
        <v>650106117.57000005</v>
      </c>
      <c r="G21" s="35"/>
      <c r="H21" s="35">
        <v>6178268191.5199995</v>
      </c>
      <c r="I21" s="35">
        <v>3921311095.1900001</v>
      </c>
      <c r="J21" s="35">
        <v>21193712380.060001</v>
      </c>
      <c r="K21" s="38">
        <f t="shared" si="0"/>
        <v>0.50721106389996062</v>
      </c>
      <c r="L21" s="38">
        <f t="shared" si="1"/>
        <v>5.2647294085192316E-2</v>
      </c>
      <c r="M21" s="38">
        <f t="shared" si="2"/>
        <v>0.57473944205475214</v>
      </c>
      <c r="N21" s="38">
        <f t="shared" si="3"/>
        <v>0.36478380042905495</v>
      </c>
      <c r="O21" s="90">
        <f t="shared" si="4"/>
        <v>6.0476757516192949E-2</v>
      </c>
      <c r="P21" s="98">
        <f t="shared" si="5"/>
        <v>0</v>
      </c>
      <c r="Q21" s="94">
        <f t="shared" si="6"/>
        <v>0.19127599510276999</v>
      </c>
      <c r="R21" s="48"/>
    </row>
    <row r="22" spans="1:18">
      <c r="A22" s="71" t="s">
        <v>21</v>
      </c>
      <c r="B22" s="35">
        <v>21902561240.59</v>
      </c>
      <c r="C22" s="35">
        <v>17980915038.950001</v>
      </c>
      <c r="D22" s="35">
        <v>3921646201.6399999</v>
      </c>
      <c r="E22" s="35">
        <v>2712819524.5799994</v>
      </c>
      <c r="F22" s="35">
        <v>869967450.97000003</v>
      </c>
      <c r="G22" s="35"/>
      <c r="H22" s="35">
        <v>13037842116.230001</v>
      </c>
      <c r="I22" s="35">
        <v>7994751673.3900003</v>
      </c>
      <c r="J22" s="35">
        <v>37199050718.190002</v>
      </c>
      <c r="K22" s="38">
        <f t="shared" si="0"/>
        <v>0.58879355299999214</v>
      </c>
      <c r="L22" s="38">
        <f t="shared" si="1"/>
        <v>0.105423287044321</v>
      </c>
      <c r="M22" s="38">
        <f t="shared" si="2"/>
        <v>0.59526563916498354</v>
      </c>
      <c r="N22" s="38">
        <f t="shared" si="3"/>
        <v>0.36501446500120099</v>
      </c>
      <c r="O22" s="90">
        <f t="shared" si="4"/>
        <v>3.9719895833815522E-2</v>
      </c>
      <c r="P22" s="98">
        <f t="shared" si="5"/>
        <v>0</v>
      </c>
      <c r="Q22" s="94">
        <f t="shared" si="6"/>
        <v>0.33932505165975813</v>
      </c>
      <c r="R22" s="48"/>
    </row>
    <row r="23" spans="1:18">
      <c r="A23" s="71" t="s">
        <v>22</v>
      </c>
      <c r="B23" s="35">
        <v>11593451800.260002</v>
      </c>
      <c r="C23" s="35">
        <v>8942805780.3400002</v>
      </c>
      <c r="D23" s="35">
        <v>2650646019.9199996</v>
      </c>
      <c r="E23" s="35">
        <v>2487357410.8000002</v>
      </c>
      <c r="F23" s="35">
        <v>126596.3</v>
      </c>
      <c r="G23" s="35">
        <v>30369626.399999999</v>
      </c>
      <c r="H23" s="35">
        <v>8460985294.0100002</v>
      </c>
      <c r="I23" s="35">
        <v>3101970283.5499997</v>
      </c>
      <c r="J23" s="35">
        <v>22134638694.290001</v>
      </c>
      <c r="K23" s="38">
        <f t="shared" si="0"/>
        <v>0.52376964270262638</v>
      </c>
      <c r="L23" s="38">
        <f t="shared" si="1"/>
        <v>0.1197510407343481</v>
      </c>
      <c r="M23" s="38">
        <f t="shared" si="2"/>
        <v>0.72980726014837516</v>
      </c>
      <c r="N23" s="38">
        <f t="shared" si="3"/>
        <v>0.26756227023606832</v>
      </c>
      <c r="O23" s="90">
        <f t="shared" si="4"/>
        <v>1.0919638273491669E-5</v>
      </c>
      <c r="P23" s="98">
        <f t="shared" si="5"/>
        <v>2.6195499772827717E-3</v>
      </c>
      <c r="Q23" s="94">
        <f t="shared" si="6"/>
        <v>0.80186371352126051</v>
      </c>
      <c r="R23" s="48"/>
    </row>
    <row r="24" spans="1:18">
      <c r="A24" s="71" t="s">
        <v>23</v>
      </c>
      <c r="B24" s="35">
        <v>64082713767.690002</v>
      </c>
      <c r="C24" s="35">
        <v>52114840328.360001</v>
      </c>
      <c r="D24" s="35">
        <v>11967873439.329998</v>
      </c>
      <c r="E24" s="35">
        <v>9764906889.4400005</v>
      </c>
      <c r="F24" s="35">
        <v>9600.33</v>
      </c>
      <c r="G24" s="35">
        <v>206598045.81999999</v>
      </c>
      <c r="H24" s="35">
        <v>35223809921.709999</v>
      </c>
      <c r="I24" s="35">
        <v>28652296199.829998</v>
      </c>
      <c r="J24" s="35">
        <v>91403876912.770004</v>
      </c>
      <c r="K24" s="38">
        <f t="shared" si="0"/>
        <v>0.70109404471810788</v>
      </c>
      <c r="L24" s="38">
        <f t="shared" si="1"/>
        <v>0.13093398052197905</v>
      </c>
      <c r="M24" s="38">
        <f t="shared" si="2"/>
        <v>0.54966164587539001</v>
      </c>
      <c r="N24" s="38">
        <f t="shared" si="3"/>
        <v>0.44711427645993762</v>
      </c>
      <c r="O24" s="90">
        <f t="shared" si="4"/>
        <v>1.4981153942391888E-7</v>
      </c>
      <c r="P24" s="98">
        <f t="shared" si="5"/>
        <v>3.223927853132916E-3</v>
      </c>
      <c r="Q24" s="94">
        <f t="shared" si="6"/>
        <v>0.34080713187300982</v>
      </c>
      <c r="R24" s="48"/>
    </row>
    <row r="25" spans="1:18">
      <c r="A25" s="71" t="s">
        <v>24</v>
      </c>
      <c r="B25" s="35">
        <v>12597132787.530003</v>
      </c>
      <c r="C25" s="35">
        <v>8665171507.5100002</v>
      </c>
      <c r="D25" s="35">
        <v>3931961280.0200005</v>
      </c>
      <c r="E25" s="35">
        <v>3663582066.1599998</v>
      </c>
      <c r="F25" s="35"/>
      <c r="G25" s="35"/>
      <c r="H25" s="35">
        <v>8331681021.0799999</v>
      </c>
      <c r="I25" s="35">
        <v>4265451766.4499998</v>
      </c>
      <c r="J25" s="35">
        <v>18352650109.299999</v>
      </c>
      <c r="K25" s="38">
        <f t="shared" si="0"/>
        <v>0.68639312102106431</v>
      </c>
      <c r="L25" s="38">
        <f t="shared" si="1"/>
        <v>0.21424487780255361</v>
      </c>
      <c r="M25" s="38">
        <f t="shared" si="2"/>
        <v>0.66139503025066104</v>
      </c>
      <c r="N25" s="38">
        <f t="shared" si="3"/>
        <v>0.33860496974933874</v>
      </c>
      <c r="O25" s="90">
        <f t="shared" si="4"/>
        <v>0</v>
      </c>
      <c r="P25" s="98">
        <f t="shared" si="5"/>
        <v>0</v>
      </c>
      <c r="Q25" s="94">
        <f t="shared" si="6"/>
        <v>0.85889661089968972</v>
      </c>
      <c r="R25" s="48"/>
    </row>
    <row r="26" spans="1:18">
      <c r="A26" s="71" t="s">
        <v>25</v>
      </c>
      <c r="B26" s="35">
        <v>16694440255.91</v>
      </c>
      <c r="C26" s="35">
        <v>12551507544.750002</v>
      </c>
      <c r="D26" s="35">
        <v>4142932711.1600003</v>
      </c>
      <c r="E26" s="35">
        <v>3447454300.1800003</v>
      </c>
      <c r="F26" s="35">
        <v>437588.18</v>
      </c>
      <c r="G26" s="35"/>
      <c r="H26" s="35">
        <v>12053831614.289999</v>
      </c>
      <c r="I26" s="35">
        <v>4640171053.4400005</v>
      </c>
      <c r="J26" s="35">
        <v>29286462391.07</v>
      </c>
      <c r="K26" s="38">
        <f t="shared" si="0"/>
        <v>0.57003949582522651</v>
      </c>
      <c r="L26" s="38">
        <f t="shared" si="1"/>
        <v>0.14146238135006908</v>
      </c>
      <c r="M26" s="38">
        <f t="shared" si="2"/>
        <v>0.72202670047729345</v>
      </c>
      <c r="N26" s="38">
        <f t="shared" si="3"/>
        <v>0.27794708791133821</v>
      </c>
      <c r="O26" s="90">
        <f t="shared" si="4"/>
        <v>2.621161136834698E-5</v>
      </c>
      <c r="P26" s="98">
        <f t="shared" si="5"/>
        <v>0</v>
      </c>
      <c r="Q26" s="94">
        <f t="shared" si="6"/>
        <v>0.74295845141834216</v>
      </c>
      <c r="R26" s="48"/>
    </row>
    <row r="27" spans="1:18">
      <c r="A27" s="71" t="s">
        <v>26</v>
      </c>
      <c r="B27" s="35">
        <v>20180861552.609997</v>
      </c>
      <c r="C27" s="35">
        <v>15826845778.440001</v>
      </c>
      <c r="D27" s="35">
        <v>4354015774.1700001</v>
      </c>
      <c r="E27" s="35">
        <v>3614096010.7300005</v>
      </c>
      <c r="F27" s="35">
        <v>118256.38</v>
      </c>
      <c r="G27" s="35"/>
      <c r="H27" s="35">
        <v>14446842224.279999</v>
      </c>
      <c r="I27" s="35">
        <v>5733901071.9499998</v>
      </c>
      <c r="J27" s="35">
        <v>34198301843.200001</v>
      </c>
      <c r="K27" s="38">
        <f t="shared" si="0"/>
        <v>0.59011297242593241</v>
      </c>
      <c r="L27" s="38">
        <f t="shared" si="1"/>
        <v>0.12731672450092002</v>
      </c>
      <c r="M27" s="38">
        <f t="shared" si="2"/>
        <v>0.71586845718247272</v>
      </c>
      <c r="N27" s="38">
        <f t="shared" si="3"/>
        <v>0.28412568298940799</v>
      </c>
      <c r="O27" s="90">
        <f t="shared" si="4"/>
        <v>5.8598281194147465E-6</v>
      </c>
      <c r="P27" s="98">
        <f t="shared" si="5"/>
        <v>0</v>
      </c>
      <c r="Q27" s="94">
        <f t="shared" si="6"/>
        <v>0.63030316801418229</v>
      </c>
      <c r="R27" s="48"/>
    </row>
    <row r="28" spans="1:18">
      <c r="A28" s="71" t="s">
        <v>27</v>
      </c>
      <c r="B28" s="35">
        <v>9737503191.0999985</v>
      </c>
      <c r="C28" s="35">
        <v>8438055182.1399994</v>
      </c>
      <c r="D28" s="35">
        <v>1299448008.96</v>
      </c>
      <c r="E28" s="35">
        <v>1199408818.48</v>
      </c>
      <c r="F28" s="35"/>
      <c r="G28" s="35"/>
      <c r="H28" s="35">
        <v>6740527884.4900007</v>
      </c>
      <c r="I28" s="35">
        <v>2996975306.6099997</v>
      </c>
      <c r="J28" s="35">
        <v>15755878027.209999</v>
      </c>
      <c r="K28" s="38">
        <f t="shared" si="0"/>
        <v>0.61802351949434864</v>
      </c>
      <c r="L28" s="38">
        <f t="shared" si="1"/>
        <v>8.2473855580494249E-2</v>
      </c>
      <c r="M28" s="38">
        <f t="shared" si="2"/>
        <v>0.69222343266093</v>
      </c>
      <c r="N28" s="38">
        <f t="shared" si="3"/>
        <v>0.30777656733907022</v>
      </c>
      <c r="O28" s="90">
        <f t="shared" si="4"/>
        <v>0</v>
      </c>
      <c r="P28" s="98">
        <f t="shared" si="5"/>
        <v>0</v>
      </c>
      <c r="Q28" s="94">
        <f t="shared" si="6"/>
        <v>0.40020644008465323</v>
      </c>
      <c r="R28" s="48"/>
    </row>
    <row r="29" spans="1:18">
      <c r="A29" s="71" t="s">
        <v>28</v>
      </c>
      <c r="B29" s="35">
        <v>22274785455.360001</v>
      </c>
      <c r="C29" s="35">
        <v>18810917629.399998</v>
      </c>
      <c r="D29" s="35">
        <v>3463867825.96</v>
      </c>
      <c r="E29" s="35">
        <v>3182264420.5600004</v>
      </c>
      <c r="F29" s="35"/>
      <c r="G29" s="35"/>
      <c r="H29" s="35">
        <v>14321868785.4</v>
      </c>
      <c r="I29" s="35">
        <v>7952916669.96</v>
      </c>
      <c r="J29" s="35">
        <v>36697903274.870003</v>
      </c>
      <c r="K29" s="38">
        <f t="shared" si="0"/>
        <v>0.60697706047455124</v>
      </c>
      <c r="L29" s="38">
        <f t="shared" si="1"/>
        <v>9.4388712074784609E-2</v>
      </c>
      <c r="M29" s="38">
        <f t="shared" si="2"/>
        <v>0.64296326508292878</v>
      </c>
      <c r="N29" s="38">
        <f t="shared" si="3"/>
        <v>0.35703673491707111</v>
      </c>
      <c r="O29" s="90">
        <f t="shared" si="4"/>
        <v>0</v>
      </c>
      <c r="P29" s="98">
        <f t="shared" si="5"/>
        <v>0</v>
      </c>
      <c r="Q29" s="94">
        <f t="shared" si="6"/>
        <v>0.40013803144450727</v>
      </c>
      <c r="R29" s="48"/>
    </row>
    <row r="30" spans="1:18">
      <c r="A30" s="71" t="s">
        <v>29</v>
      </c>
      <c r="B30" s="35">
        <v>8984378206.3500004</v>
      </c>
      <c r="C30" s="35">
        <v>6699884231.8500013</v>
      </c>
      <c r="D30" s="35">
        <v>2284493974.5</v>
      </c>
      <c r="E30" s="35">
        <v>2056140194.99</v>
      </c>
      <c r="F30" s="35">
        <v>198310288.21000001</v>
      </c>
      <c r="G30" s="35"/>
      <c r="H30" s="35">
        <v>6115705679.6599998</v>
      </c>
      <c r="I30" s="35">
        <v>2670362238.48</v>
      </c>
      <c r="J30" s="35">
        <v>13495207706.16</v>
      </c>
      <c r="K30" s="38">
        <f t="shared" si="0"/>
        <v>0.665745826368349</v>
      </c>
      <c r="L30" s="38">
        <f t="shared" si="1"/>
        <v>0.16928186836703696</v>
      </c>
      <c r="M30" s="38">
        <f t="shared" si="2"/>
        <v>0.68070438924059617</v>
      </c>
      <c r="N30" s="38">
        <f t="shared" si="3"/>
        <v>0.29722282134033884</v>
      </c>
      <c r="O30" s="90">
        <f t="shared" si="4"/>
        <v>2.2072789419064948E-2</v>
      </c>
      <c r="P30" s="98">
        <f t="shared" si="5"/>
        <v>0</v>
      </c>
      <c r="Q30" s="94">
        <f t="shared" si="6"/>
        <v>0.76998549685917439</v>
      </c>
      <c r="R30" s="48"/>
    </row>
    <row r="31" spans="1:18">
      <c r="A31" s="71" t="s">
        <v>79</v>
      </c>
      <c r="B31" s="35">
        <v>32267386902.050003</v>
      </c>
      <c r="C31" s="35">
        <v>26230614960.040001</v>
      </c>
      <c r="D31" s="35">
        <v>6036771942.0100002</v>
      </c>
      <c r="E31" s="35">
        <v>5763875412.8800001</v>
      </c>
      <c r="F31" s="35">
        <v>353906248.12</v>
      </c>
      <c r="G31" s="35"/>
      <c r="H31" s="35">
        <v>19923757654.830002</v>
      </c>
      <c r="I31" s="35">
        <v>11989722999.099998</v>
      </c>
      <c r="J31" s="35">
        <v>55743548179.089996</v>
      </c>
      <c r="K31" s="38">
        <f t="shared" si="0"/>
        <v>0.57885419848738384</v>
      </c>
      <c r="L31" s="38">
        <f t="shared" si="1"/>
        <v>0.10829543757450406</v>
      </c>
      <c r="M31" s="38">
        <f t="shared" si="2"/>
        <v>0.6174580456517913</v>
      </c>
      <c r="N31" s="38">
        <f t="shared" si="3"/>
        <v>0.37157403032032538</v>
      </c>
      <c r="O31" s="90">
        <f t="shared" si="4"/>
        <v>1.0967924027883266E-2</v>
      </c>
      <c r="P31" s="98">
        <f t="shared" si="5"/>
        <v>0</v>
      </c>
      <c r="Q31" s="94">
        <f t="shared" si="6"/>
        <v>0.48073466028470063</v>
      </c>
      <c r="R31" s="48"/>
    </row>
    <row r="32" spans="1:18">
      <c r="A32" s="71" t="s">
        <v>30</v>
      </c>
      <c r="B32" s="35">
        <v>57967758746.860001</v>
      </c>
      <c r="C32" s="35">
        <v>47024032821.520004</v>
      </c>
      <c r="D32" s="35">
        <v>10943725925.339998</v>
      </c>
      <c r="E32" s="35">
        <v>7126412155.1600008</v>
      </c>
      <c r="F32" s="35">
        <v>1900433676.71</v>
      </c>
      <c r="G32" s="35"/>
      <c r="H32" s="35">
        <v>31401506855.799999</v>
      </c>
      <c r="I32" s="35">
        <v>24665818214.349998</v>
      </c>
      <c r="J32" s="35">
        <v>89631905200.179993</v>
      </c>
      <c r="K32" s="38">
        <f t="shared" si="0"/>
        <v>0.64673130195545137</v>
      </c>
      <c r="L32" s="38">
        <f t="shared" si="1"/>
        <v>0.12209632162675509</v>
      </c>
      <c r="M32" s="38">
        <f t="shared" si="2"/>
        <v>0.5417064163706512</v>
      </c>
      <c r="N32" s="38">
        <f t="shared" si="3"/>
        <v>0.42550926148556845</v>
      </c>
      <c r="O32" s="90">
        <f t="shared" si="4"/>
        <v>3.278432214378036E-2</v>
      </c>
      <c r="P32" s="98">
        <f t="shared" si="5"/>
        <v>0</v>
      </c>
      <c r="Q32" s="94">
        <f t="shared" si="6"/>
        <v>0.28891853873365614</v>
      </c>
      <c r="R32" s="48"/>
    </row>
    <row r="33" spans="1:18">
      <c r="A33" s="71" t="s">
        <v>80</v>
      </c>
      <c r="B33" s="35">
        <v>13048010955.240002</v>
      </c>
      <c r="C33" s="35">
        <v>8870883944.5900002</v>
      </c>
      <c r="D33" s="35">
        <v>4177127010.6500001</v>
      </c>
      <c r="E33" s="35">
        <v>3407185164.04</v>
      </c>
      <c r="F33" s="35">
        <v>138390289.39000002</v>
      </c>
      <c r="G33" s="35"/>
      <c r="H33" s="35">
        <v>8101927955.9599991</v>
      </c>
      <c r="I33" s="35">
        <v>4807692709.8899994</v>
      </c>
      <c r="J33" s="35">
        <v>14229966852.91</v>
      </c>
      <c r="K33" s="38">
        <f t="shared" si="0"/>
        <v>0.91693895636669809</v>
      </c>
      <c r="L33" s="38">
        <f t="shared" si="1"/>
        <v>0.29354439499595786</v>
      </c>
      <c r="M33" s="38">
        <f t="shared" si="2"/>
        <v>0.6209320319972842</v>
      </c>
      <c r="N33" s="38">
        <f t="shared" si="3"/>
        <v>0.36846173155298123</v>
      </c>
      <c r="O33" s="90">
        <f t="shared" si="4"/>
        <v>1.060623644973438E-2</v>
      </c>
      <c r="P33" s="98">
        <f t="shared" si="5"/>
        <v>0</v>
      </c>
      <c r="Q33" s="94">
        <f t="shared" si="6"/>
        <v>0.70869445483298299</v>
      </c>
      <c r="R33" s="48"/>
    </row>
    <row r="34" spans="1:18">
      <c r="A34" s="71" t="s">
        <v>31</v>
      </c>
      <c r="B34" s="35">
        <v>6689124178.8000002</v>
      </c>
      <c r="C34" s="35">
        <v>5404897713.0299997</v>
      </c>
      <c r="D34" s="35">
        <v>1284226465.77</v>
      </c>
      <c r="E34" s="35">
        <v>1007719259.4399999</v>
      </c>
      <c r="F34" s="35">
        <v>36770014.159999996</v>
      </c>
      <c r="G34" s="35">
        <v>8911898.3699999992</v>
      </c>
      <c r="H34" s="35">
        <v>5456848793.4900007</v>
      </c>
      <c r="I34" s="35">
        <v>1186593472.7800002</v>
      </c>
      <c r="J34" s="35">
        <v>11597477035.5</v>
      </c>
      <c r="K34" s="38">
        <f t="shared" si="0"/>
        <v>0.57677408270130825</v>
      </c>
      <c r="L34" s="38">
        <f t="shared" si="1"/>
        <v>0.11073326222927359</v>
      </c>
      <c r="M34" s="38">
        <f t="shared" si="2"/>
        <v>0.81577926311855908</v>
      </c>
      <c r="N34" s="38">
        <f t="shared" si="3"/>
        <v>0.17739145530302741</v>
      </c>
      <c r="O34" s="90">
        <f t="shared" si="4"/>
        <v>5.4969848334608697E-3</v>
      </c>
      <c r="P34" s="98">
        <f t="shared" si="5"/>
        <v>1.3322967449527533E-3</v>
      </c>
      <c r="Q34" s="94">
        <f t="shared" si="6"/>
        <v>0.84925400531580009</v>
      </c>
      <c r="R34" s="48"/>
    </row>
    <row r="35" spans="1:18">
      <c r="A35" s="71" t="s">
        <v>81</v>
      </c>
      <c r="B35" s="35">
        <v>3760544543.9899998</v>
      </c>
      <c r="C35" s="35">
        <v>3392879975.1299996</v>
      </c>
      <c r="D35" s="35">
        <v>367664568.86000001</v>
      </c>
      <c r="E35" s="35">
        <v>159017816.34</v>
      </c>
      <c r="F35" s="35">
        <v>853489.90999999992</v>
      </c>
      <c r="G35" s="35"/>
      <c r="H35" s="35">
        <v>3593943422.29</v>
      </c>
      <c r="I35" s="35">
        <v>165747631.79000002</v>
      </c>
      <c r="J35" s="35">
        <v>6374313023.8299999</v>
      </c>
      <c r="K35" s="38">
        <f t="shared" si="0"/>
        <v>0.58995291413073403</v>
      </c>
      <c r="L35" s="38">
        <f t="shared" si="1"/>
        <v>5.7679089101132515E-2</v>
      </c>
      <c r="M35" s="38">
        <f t="shared" si="2"/>
        <v>0.95569760715472518</v>
      </c>
      <c r="N35" s="38">
        <f t="shared" si="3"/>
        <v>4.407543371741026E-2</v>
      </c>
      <c r="O35" s="90">
        <f t="shared" si="4"/>
        <v>2.269591278646132E-4</v>
      </c>
      <c r="P35" s="98">
        <f t="shared" si="5"/>
        <v>0</v>
      </c>
      <c r="Q35" s="94">
        <f t="shared" si="6"/>
        <v>0.95939721504723152</v>
      </c>
      <c r="R35" s="48"/>
    </row>
    <row r="36" spans="1:18">
      <c r="A36" s="71" t="s">
        <v>32</v>
      </c>
      <c r="B36" s="35">
        <v>38936000032.419998</v>
      </c>
      <c r="C36" s="35">
        <v>28348566685.900005</v>
      </c>
      <c r="D36" s="35">
        <v>10587433346.519999</v>
      </c>
      <c r="E36" s="35">
        <v>8823405830.1899986</v>
      </c>
      <c r="F36" s="35">
        <v>202981092.22</v>
      </c>
      <c r="G36" s="35"/>
      <c r="H36" s="35">
        <v>20322014990.68</v>
      </c>
      <c r="I36" s="35">
        <v>18411003949.519997</v>
      </c>
      <c r="J36" s="35">
        <v>50491712052.589996</v>
      </c>
      <c r="K36" s="38">
        <f t="shared" si="0"/>
        <v>0.77113645882844961</v>
      </c>
      <c r="L36" s="38">
        <f t="shared" si="1"/>
        <v>0.20968655876617104</v>
      </c>
      <c r="M36" s="38">
        <f t="shared" si="2"/>
        <v>0.52193381379080817</v>
      </c>
      <c r="N36" s="38">
        <f t="shared" si="3"/>
        <v>0.47285298783105878</v>
      </c>
      <c r="O36" s="90">
        <f t="shared" si="4"/>
        <v>5.2131983781330419E-3</v>
      </c>
      <c r="P36" s="98">
        <f t="shared" si="5"/>
        <v>0</v>
      </c>
      <c r="Q36" s="94">
        <f t="shared" si="6"/>
        <v>0.47924631673440266</v>
      </c>
      <c r="R36" s="48"/>
    </row>
    <row r="37" spans="1:18">
      <c r="A37" s="71" t="s">
        <v>33</v>
      </c>
      <c r="B37" s="35">
        <v>23925628725.57</v>
      </c>
      <c r="C37" s="35">
        <v>19090413250.32</v>
      </c>
      <c r="D37" s="35">
        <v>4835215475.25</v>
      </c>
      <c r="E37" s="35">
        <v>3455948665.1699996</v>
      </c>
      <c r="F37" s="35">
        <v>375294633.68000001</v>
      </c>
      <c r="G37" s="35"/>
      <c r="H37" s="35">
        <v>14558173903.800001</v>
      </c>
      <c r="I37" s="35">
        <v>8992160188.0900002</v>
      </c>
      <c r="J37" s="35">
        <v>38223585411.339996</v>
      </c>
      <c r="K37" s="38">
        <f t="shared" si="0"/>
        <v>0.62593889265217528</v>
      </c>
      <c r="L37" s="38">
        <f t="shared" si="1"/>
        <v>0.12649821891945046</v>
      </c>
      <c r="M37" s="38">
        <f t="shared" si="2"/>
        <v>0.60847612703449117</v>
      </c>
      <c r="N37" s="38">
        <f t="shared" si="3"/>
        <v>0.37583798909659677</v>
      </c>
      <c r="O37" s="90">
        <f t="shared" si="4"/>
        <v>1.5685883868912166E-2</v>
      </c>
      <c r="P37" s="98">
        <f t="shared" si="5"/>
        <v>0</v>
      </c>
      <c r="Q37" s="94">
        <f t="shared" si="6"/>
        <v>0.38432908143110694</v>
      </c>
      <c r="R37" s="48"/>
    </row>
    <row r="38" spans="1:18">
      <c r="A38" s="71" t="s">
        <v>34</v>
      </c>
      <c r="B38" s="35">
        <v>7448331922.8199997</v>
      </c>
      <c r="C38" s="35">
        <v>5950711812.96</v>
      </c>
      <c r="D38" s="35">
        <v>1497620109.8600001</v>
      </c>
      <c r="E38" s="35">
        <v>1365613208.98</v>
      </c>
      <c r="F38" s="35"/>
      <c r="G38" s="35">
        <v>1485906.12</v>
      </c>
      <c r="H38" s="35">
        <v>4798199745.25</v>
      </c>
      <c r="I38" s="35">
        <v>2648646271.4499998</v>
      </c>
      <c r="J38" s="35">
        <v>11266509996.42</v>
      </c>
      <c r="K38" s="38">
        <f t="shared" si="0"/>
        <v>0.6611037424354792</v>
      </c>
      <c r="L38" s="38">
        <f t="shared" si="1"/>
        <v>0.13292671025329741</v>
      </c>
      <c r="M38" s="38">
        <f t="shared" si="2"/>
        <v>0.64419789490710055</v>
      </c>
      <c r="N38" s="38">
        <f t="shared" si="3"/>
        <v>0.35560260993943466</v>
      </c>
      <c r="O38" s="90">
        <f t="shared" si="4"/>
        <v>0</v>
      </c>
      <c r="P38" s="98">
        <f t="shared" si="5"/>
        <v>1.9949515346483429E-4</v>
      </c>
      <c r="Q38" s="94">
        <f t="shared" si="6"/>
        <v>0.515589123281606</v>
      </c>
      <c r="R38" s="48"/>
    </row>
    <row r="39" spans="1:18">
      <c r="A39" s="71" t="s">
        <v>35</v>
      </c>
      <c r="B39" s="35">
        <v>141561414252.04001</v>
      </c>
      <c r="C39" s="35">
        <v>102069482461.39001</v>
      </c>
      <c r="D39" s="35">
        <v>39491931790.650002</v>
      </c>
      <c r="E39" s="35">
        <v>38367743996.279999</v>
      </c>
      <c r="F39" s="35"/>
      <c r="G39" s="35"/>
      <c r="H39" s="35">
        <v>82151960697.759995</v>
      </c>
      <c r="I39" s="35">
        <v>59409453554.279999</v>
      </c>
      <c r="J39" s="35">
        <v>230734876012.53</v>
      </c>
      <c r="K39" s="38">
        <f t="shared" si="0"/>
        <v>0.61352413080523016</v>
      </c>
      <c r="L39" s="38">
        <f t="shared" si="1"/>
        <v>0.17115718470104799</v>
      </c>
      <c r="M39" s="38">
        <f t="shared" si="2"/>
        <v>0.58032735213773923</v>
      </c>
      <c r="N39" s="38">
        <f t="shared" si="3"/>
        <v>0.41967264786226072</v>
      </c>
      <c r="O39" s="90">
        <f t="shared" si="4"/>
        <v>0</v>
      </c>
      <c r="P39" s="98">
        <f t="shared" si="5"/>
        <v>0</v>
      </c>
      <c r="Q39" s="94">
        <f t="shared" si="6"/>
        <v>0.64581883355020175</v>
      </c>
      <c r="R39" s="48"/>
    </row>
    <row r="40" spans="1:18">
      <c r="A40" s="72" t="s">
        <v>82</v>
      </c>
      <c r="B40" s="36">
        <v>8013029494.25</v>
      </c>
      <c r="C40" s="36">
        <v>5707698447.7800007</v>
      </c>
      <c r="D40" s="36">
        <v>2305331046.4699998</v>
      </c>
      <c r="E40" s="36">
        <v>1612426438.1399999</v>
      </c>
      <c r="F40" s="36"/>
      <c r="G40" s="36">
        <v>24377519.119999997</v>
      </c>
      <c r="H40" s="36">
        <v>6163673426.5</v>
      </c>
      <c r="I40" s="36">
        <v>1824978548.6300001</v>
      </c>
      <c r="J40" s="36">
        <v>12104467859.450001</v>
      </c>
      <c r="K40" s="39">
        <f t="shared" si="0"/>
        <v>0.66198940649788252</v>
      </c>
      <c r="L40" s="39">
        <f t="shared" si="1"/>
        <v>0.1904529032782073</v>
      </c>
      <c r="M40" s="39">
        <f t="shared" si="2"/>
        <v>0.76920638204600855</v>
      </c>
      <c r="N40" s="39">
        <f t="shared" si="3"/>
        <v>0.22775138291198985</v>
      </c>
      <c r="O40" s="91">
        <f t="shared" si="4"/>
        <v>0</v>
      </c>
      <c r="P40" s="96">
        <f t="shared" si="5"/>
        <v>3.042235042001636E-3</v>
      </c>
      <c r="Q40" s="95">
        <f t="shared" si="6"/>
        <v>0.88353172115389422</v>
      </c>
      <c r="R40" s="48"/>
    </row>
    <row r="41" spans="1:18">
      <c r="A41" s="57"/>
      <c r="R41" s="48"/>
    </row>
    <row r="42" spans="1:18">
      <c r="J42"/>
      <c r="R42" s="48"/>
    </row>
    <row r="43" spans="1:18">
      <c r="J43"/>
      <c r="R43" s="48"/>
    </row>
    <row r="44" spans="1:18">
      <c r="J44"/>
      <c r="R44" s="48"/>
    </row>
    <row r="45" spans="1:18">
      <c r="J45"/>
    </row>
    <row r="46" spans="1:18">
      <c r="J46"/>
    </row>
    <row r="47" spans="1:18">
      <c r="J47"/>
    </row>
    <row r="48" spans="1:18">
      <c r="J48" s="4"/>
    </row>
    <row r="49" spans="10:10">
      <c r="J49" s="4"/>
    </row>
    <row r="50" spans="10:10">
      <c r="J50" s="4"/>
    </row>
    <row r="51" spans="10:10">
      <c r="J51" s="4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</sheetData>
  <mergeCells count="6">
    <mergeCell ref="B2:C2"/>
    <mergeCell ref="A12:A13"/>
    <mergeCell ref="B12:I12"/>
    <mergeCell ref="K12:Q12"/>
    <mergeCell ref="J12:J13"/>
    <mergeCell ref="A10:Q10"/>
  </mergeCells>
  <hyperlinks>
    <hyperlink ref="B2:C2" location="Índice!A1" display="Clique aqui para voltar ao índice" xr:uid="{593744F0-297C-439B-859C-17A1DD71CFF1}"/>
  </hyperlinks>
  <pageMargins left="0.51181102362204722" right="0.51181102362204722" top="0.78740157480314965" bottom="0.78740157480314965" header="0.31496062992125984" footer="0.31496062992125984"/>
  <pageSetup paperSize="9" scale="73" fitToWidth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zoomScaleNormal="100" workbookViewId="0">
      <selection activeCell="L8" sqref="L8"/>
    </sheetView>
  </sheetViews>
  <sheetFormatPr defaultRowHeight="15"/>
  <cols>
    <col min="1" max="1" width="9.42578125" style="14" customWidth="1"/>
    <col min="2" max="2" width="9.140625" style="2" bestFit="1" customWidth="1"/>
    <col min="3" max="3" width="17.28515625" customWidth="1"/>
    <col min="4" max="4" width="9.7109375" style="2" customWidth="1"/>
    <col min="5" max="5" width="16.5703125" bestFit="1" customWidth="1"/>
    <col min="6" max="6" width="8.140625" style="2" customWidth="1"/>
    <col min="7" max="7" width="15.28515625" customWidth="1"/>
    <col min="8" max="8" width="8.5703125" style="2" customWidth="1"/>
    <col min="9" max="9" width="16.140625" customWidth="1"/>
    <col min="10" max="10" width="10.85546875" customWidth="1"/>
    <col min="11" max="14" width="9.85546875" customWidth="1"/>
    <col min="15" max="15" width="16.85546875" customWidth="1"/>
    <col min="16" max="16" width="12" customWidth="1"/>
  </cols>
  <sheetData>
    <row r="1" spans="1:17" s="4" customFormat="1" ht="15.75" thickBot="1">
      <c r="A1" s="17"/>
      <c r="B1" s="23"/>
      <c r="C1" s="18"/>
      <c r="I1" s="48"/>
      <c r="J1" s="48"/>
    </row>
    <row r="2" spans="1:17" s="4" customFormat="1" ht="15.75" thickBot="1">
      <c r="A2" s="17"/>
      <c r="B2" s="140" t="s">
        <v>85</v>
      </c>
      <c r="C2" s="148"/>
      <c r="D2" s="141"/>
      <c r="I2" s="48"/>
      <c r="J2" s="48"/>
    </row>
    <row r="3" spans="1:17" s="4" customFormat="1">
      <c r="A3" s="17"/>
      <c r="B3" s="23"/>
      <c r="C3" s="18"/>
      <c r="I3" s="48"/>
      <c r="J3" s="48"/>
    </row>
    <row r="4" spans="1:17" s="4" customFormat="1" ht="17.25">
      <c r="A4" s="19" t="s">
        <v>86</v>
      </c>
      <c r="B4" s="24"/>
      <c r="C4" s="20"/>
      <c r="I4" s="48"/>
      <c r="J4" s="48"/>
    </row>
    <row r="5" spans="1:17" s="4" customFormat="1" ht="17.25">
      <c r="A5" s="19" t="s">
        <v>101</v>
      </c>
      <c r="B5" s="24"/>
      <c r="C5" s="20"/>
      <c r="I5" s="48"/>
      <c r="J5" s="48"/>
    </row>
    <row r="6" spans="1:17" s="4" customFormat="1" ht="17.25">
      <c r="A6" s="19" t="s">
        <v>87</v>
      </c>
      <c r="B6" s="24"/>
      <c r="C6" s="20"/>
      <c r="I6" s="48"/>
      <c r="J6" s="48"/>
    </row>
    <row r="7" spans="1:17" s="4" customFormat="1" ht="17.25">
      <c r="A7" s="19" t="str">
        <f>'1.'!A7</f>
        <v>RGF 3º quadrimestre de 2022</v>
      </c>
      <c r="B7" s="24"/>
      <c r="C7" s="20"/>
      <c r="I7" s="48"/>
      <c r="J7" s="48"/>
    </row>
    <row r="8" spans="1:17" s="4" customFormat="1" ht="17.25">
      <c r="A8" s="19" t="s">
        <v>89</v>
      </c>
      <c r="B8" s="24"/>
      <c r="C8" s="20"/>
      <c r="I8" s="48"/>
      <c r="J8" s="48"/>
    </row>
    <row r="9" spans="1:17" s="4" customFormat="1" ht="17.25">
      <c r="A9" s="19" t="s">
        <v>88</v>
      </c>
      <c r="B9" s="24"/>
      <c r="C9" s="20"/>
      <c r="I9" s="48"/>
      <c r="J9" s="48"/>
    </row>
    <row r="10" spans="1:17" s="4" customFormat="1" ht="48" customHeight="1">
      <c r="A10" s="147" t="s">
        <v>133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13"/>
      <c r="L10" s="56"/>
      <c r="M10" s="56"/>
      <c r="N10" s="56"/>
      <c r="O10" s="56"/>
    </row>
    <row r="12" spans="1:17" s="21" customFormat="1">
      <c r="A12" s="149" t="s">
        <v>12</v>
      </c>
      <c r="B12" s="152" t="s">
        <v>38</v>
      </c>
      <c r="C12" s="153"/>
      <c r="D12" s="154" t="s">
        <v>39</v>
      </c>
      <c r="E12" s="155"/>
      <c r="F12" s="154" t="s">
        <v>40</v>
      </c>
      <c r="G12" s="155"/>
      <c r="H12" s="154" t="s">
        <v>41</v>
      </c>
      <c r="I12" s="155"/>
      <c r="J12" s="156" t="s">
        <v>139</v>
      </c>
    </row>
    <row r="13" spans="1:17" s="21" customFormat="1">
      <c r="A13" s="150"/>
      <c r="B13" s="159" t="s">
        <v>67</v>
      </c>
      <c r="C13" s="159"/>
      <c r="D13" s="159" t="s">
        <v>68</v>
      </c>
      <c r="E13" s="159"/>
      <c r="F13" s="159" t="s">
        <v>69</v>
      </c>
      <c r="G13" s="159"/>
      <c r="H13" s="159" t="s">
        <v>70</v>
      </c>
      <c r="I13" s="159"/>
      <c r="J13" s="157"/>
    </row>
    <row r="14" spans="1:17" s="21" customFormat="1">
      <c r="A14" s="151"/>
      <c r="B14" s="112" t="s">
        <v>66</v>
      </c>
      <c r="C14" s="69" t="s">
        <v>42</v>
      </c>
      <c r="D14" s="69" t="s">
        <v>43</v>
      </c>
      <c r="E14" s="69" t="s">
        <v>42</v>
      </c>
      <c r="F14" s="69" t="s">
        <v>43</v>
      </c>
      <c r="G14" s="69" t="s">
        <v>42</v>
      </c>
      <c r="H14" s="69" t="s">
        <v>43</v>
      </c>
      <c r="I14" s="69" t="s">
        <v>42</v>
      </c>
      <c r="J14" s="158"/>
    </row>
    <row r="15" spans="1:17">
      <c r="A15" s="114" t="str">
        <f>'1.'!A14</f>
        <v>AC</v>
      </c>
      <c r="B15" s="58">
        <v>0.46360000000000001</v>
      </c>
      <c r="C15" s="117">
        <v>3694040445.8800001</v>
      </c>
      <c r="D15" s="58">
        <v>2.9399999999999999E-2</v>
      </c>
      <c r="E15" s="26">
        <v>234433016.91999999</v>
      </c>
      <c r="F15" s="58">
        <v>2.3099999999999999E-2</v>
      </c>
      <c r="G15" s="26">
        <v>184198207.62</v>
      </c>
      <c r="H15" s="58">
        <v>1.3500000000000002E-2</v>
      </c>
      <c r="I15" s="26">
        <v>107966582.40000001</v>
      </c>
      <c r="J15" s="58">
        <v>0.49</v>
      </c>
      <c r="K15" s="2"/>
      <c r="L15" s="2"/>
      <c r="M15" s="2"/>
      <c r="N15" s="2"/>
      <c r="O15" s="2"/>
      <c r="Q15" s="3"/>
    </row>
    <row r="16" spans="1:17">
      <c r="A16" s="115" t="str">
        <f>'1.'!A15</f>
        <v>AL</v>
      </c>
      <c r="B16" s="59">
        <v>0.40899999999999997</v>
      </c>
      <c r="C16" s="118">
        <v>5378104800.1800003</v>
      </c>
      <c r="D16" s="59">
        <v>3.7499999999999999E-2</v>
      </c>
      <c r="E16" s="28">
        <v>492740998.91000003</v>
      </c>
      <c r="F16" s="59">
        <v>2.8900000000000002E-2</v>
      </c>
      <c r="G16" s="28">
        <v>378956321.88999999</v>
      </c>
      <c r="H16" s="59">
        <v>1.2500000000000001E-2</v>
      </c>
      <c r="I16" s="28">
        <v>164258268.84999999</v>
      </c>
      <c r="J16" s="59">
        <v>0.49</v>
      </c>
      <c r="K16" s="2"/>
      <c r="L16" s="2"/>
      <c r="M16" s="2"/>
      <c r="N16" s="2"/>
      <c r="O16" s="2"/>
    </row>
    <row r="17" spans="1:17">
      <c r="A17" s="115" t="str">
        <f>'1.'!A16</f>
        <v>AM</v>
      </c>
      <c r="B17" s="59">
        <v>0.41100000000000003</v>
      </c>
      <c r="C17" s="118">
        <v>9208124074.5</v>
      </c>
      <c r="D17" s="59">
        <v>3.1099999999999999E-2</v>
      </c>
      <c r="E17" s="28">
        <v>697045597.94000006</v>
      </c>
      <c r="F17" s="59">
        <v>2.2599999999999999E-2</v>
      </c>
      <c r="G17" s="28">
        <v>506569287.25999999</v>
      </c>
      <c r="H17" s="59">
        <v>1.1399999999999999E-2</v>
      </c>
      <c r="I17" s="28">
        <v>254853724.22999999</v>
      </c>
      <c r="J17" s="59">
        <v>0.49</v>
      </c>
      <c r="K17" s="2"/>
      <c r="L17" s="2"/>
      <c r="M17" s="2"/>
      <c r="N17" s="2"/>
      <c r="O17" s="2"/>
      <c r="Q17" s="2"/>
    </row>
    <row r="18" spans="1:17">
      <c r="A18" s="115" t="str">
        <f>'1.'!A17</f>
        <v>AP</v>
      </c>
      <c r="B18" s="59">
        <v>0.38450000000000001</v>
      </c>
      <c r="C18" s="118">
        <v>2784502072.8099999</v>
      </c>
      <c r="D18" s="59">
        <v>4.1700000000000001E-2</v>
      </c>
      <c r="E18" s="28">
        <v>301652376.72000003</v>
      </c>
      <c r="F18" s="59">
        <v>2.35E-2</v>
      </c>
      <c r="G18" s="28">
        <v>170206147.48000002</v>
      </c>
      <c r="H18" s="59">
        <v>1.5800000000000002E-2</v>
      </c>
      <c r="I18" s="28">
        <v>114384955.34999999</v>
      </c>
      <c r="J18" s="59">
        <v>0.49</v>
      </c>
      <c r="K18" s="2"/>
      <c r="L18" s="2"/>
      <c r="M18" s="2"/>
      <c r="N18" s="2"/>
      <c r="O18" s="2"/>
    </row>
    <row r="19" spans="1:17">
      <c r="A19" s="115" t="str">
        <f>'1.'!A18</f>
        <v>BA</v>
      </c>
      <c r="B19" s="59">
        <v>0.36200000000000004</v>
      </c>
      <c r="C19" s="118">
        <v>20016762318.919998</v>
      </c>
      <c r="D19" s="59">
        <v>4.3200000000000002E-2</v>
      </c>
      <c r="E19" s="28">
        <v>2387727158.6700001</v>
      </c>
      <c r="F19" s="59">
        <v>2.2599999999999999E-2</v>
      </c>
      <c r="G19" s="28">
        <v>1248142775.05</v>
      </c>
      <c r="H19" s="59">
        <v>1.21E-2</v>
      </c>
      <c r="I19" s="28">
        <v>668061622.15999997</v>
      </c>
      <c r="J19" s="59">
        <v>0.49</v>
      </c>
      <c r="K19" s="2"/>
      <c r="L19" s="2"/>
      <c r="M19" s="2"/>
      <c r="N19" s="2"/>
      <c r="O19" s="2"/>
    </row>
    <row r="20" spans="1:17">
      <c r="A20" s="115" t="str">
        <f>'1.'!A19</f>
        <v>CE</v>
      </c>
      <c r="B20" s="59">
        <v>0.42499999999999999</v>
      </c>
      <c r="C20" s="118">
        <v>12868624731.860001</v>
      </c>
      <c r="D20" s="59">
        <v>4.0300000000000002E-2</v>
      </c>
      <c r="E20" s="28">
        <v>1221166993.01</v>
      </c>
      <c r="F20" s="59">
        <v>2.3499999999999997E-2</v>
      </c>
      <c r="G20" s="28">
        <v>712819928.05999994</v>
      </c>
      <c r="H20" s="59">
        <v>1.34E-2</v>
      </c>
      <c r="I20" s="28">
        <v>406118953.74000001</v>
      </c>
      <c r="J20" s="59">
        <v>0.49</v>
      </c>
      <c r="K20" s="2"/>
      <c r="L20" s="2"/>
      <c r="M20" s="2"/>
      <c r="N20" s="2"/>
      <c r="O20" s="2"/>
    </row>
    <row r="21" spans="1:17">
      <c r="A21" s="115" t="str">
        <f>'1.'!A20</f>
        <v>DF</v>
      </c>
      <c r="B21" s="59">
        <v>0.44170000000000004</v>
      </c>
      <c r="C21" s="118">
        <v>12974790069.379999</v>
      </c>
      <c r="D21" s="59">
        <v>0</v>
      </c>
      <c r="E21" s="28"/>
      <c r="F21" s="59">
        <v>2.2700000000000001E-2</v>
      </c>
      <c r="G21" s="28">
        <v>666872870.86000001</v>
      </c>
      <c r="H21" s="59">
        <v>0</v>
      </c>
      <c r="I21" s="28"/>
      <c r="J21" s="59">
        <v>0.49</v>
      </c>
      <c r="K21" s="2"/>
      <c r="L21" s="2"/>
      <c r="M21" s="2"/>
      <c r="N21" s="2"/>
      <c r="O21" s="2"/>
    </row>
    <row r="22" spans="1:17">
      <c r="A22" s="115" t="str">
        <f>'1.'!A21</f>
        <v>ES</v>
      </c>
      <c r="B22" s="59">
        <v>0.37479999999999997</v>
      </c>
      <c r="C22" s="118">
        <v>7943796746.3999996</v>
      </c>
      <c r="D22" s="59">
        <v>4.8300000000000003E-2</v>
      </c>
      <c r="E22" s="28">
        <v>1023262812.79</v>
      </c>
      <c r="F22" s="59">
        <v>1.72E-2</v>
      </c>
      <c r="G22" s="28">
        <v>364359913</v>
      </c>
      <c r="H22" s="59">
        <v>1.47E-2</v>
      </c>
      <c r="I22" s="28">
        <v>310563398.19</v>
      </c>
      <c r="J22" s="59">
        <v>0.49</v>
      </c>
      <c r="K22" s="2"/>
      <c r="L22" s="2"/>
      <c r="M22" s="2"/>
      <c r="N22" s="2"/>
      <c r="O22" s="2"/>
    </row>
    <row r="23" spans="1:17">
      <c r="A23" s="115" t="str">
        <f>'1.'!A22</f>
        <v>GO</v>
      </c>
      <c r="B23" s="59">
        <v>0.4052</v>
      </c>
      <c r="C23" s="118">
        <v>15071566625.92</v>
      </c>
      <c r="D23" s="59">
        <v>3.9199999999999999E-2</v>
      </c>
      <c r="E23" s="28">
        <v>1458446723.6800001</v>
      </c>
      <c r="F23" s="59">
        <v>2.3599999999999999E-2</v>
      </c>
      <c r="G23" s="28">
        <v>876462995.90999997</v>
      </c>
      <c r="H23" s="59">
        <v>1.5600000000000001E-2</v>
      </c>
      <c r="I23" s="28">
        <v>579841506.85000002</v>
      </c>
      <c r="J23" s="59">
        <v>0.49</v>
      </c>
      <c r="K23" s="2"/>
      <c r="L23" s="2"/>
      <c r="M23" s="2"/>
      <c r="N23" s="2"/>
      <c r="O23" s="2"/>
    </row>
    <row r="24" spans="1:17">
      <c r="A24" s="115" t="str">
        <f>'1.'!A23</f>
        <v>MA</v>
      </c>
      <c r="B24" s="59">
        <v>0.32329999999999998</v>
      </c>
      <c r="C24" s="118">
        <v>7156842870.7399998</v>
      </c>
      <c r="D24" s="59">
        <v>5.0300000000000004E-2</v>
      </c>
      <c r="E24" s="28">
        <v>1114359180.03</v>
      </c>
      <c r="F24" s="59">
        <v>2.6699999999999998E-2</v>
      </c>
      <c r="G24" s="28">
        <v>592527621.94000006</v>
      </c>
      <c r="H24" s="59">
        <v>2.0099999999999996E-2</v>
      </c>
      <c r="I24" s="28">
        <v>443964117.87</v>
      </c>
      <c r="J24" s="59">
        <v>0.49</v>
      </c>
      <c r="K24" s="2"/>
      <c r="L24" s="2"/>
      <c r="M24" s="2"/>
      <c r="N24" s="2"/>
      <c r="O24" s="2"/>
    </row>
    <row r="25" spans="1:17">
      <c r="A25" s="115" t="str">
        <f>'1.'!A24</f>
        <v>MG</v>
      </c>
      <c r="B25" s="59">
        <v>0.4844</v>
      </c>
      <c r="C25" s="118">
        <v>44272473951.82</v>
      </c>
      <c r="D25" s="59">
        <v>5.0199999999999995E-2</v>
      </c>
      <c r="E25" s="28">
        <v>4594406375.3800001</v>
      </c>
      <c r="F25" s="59">
        <v>0.02</v>
      </c>
      <c r="G25" s="28">
        <v>1830135532.25</v>
      </c>
      <c r="H25" s="59">
        <v>1.5700000000000002E-2</v>
      </c>
      <c r="I25" s="28">
        <v>1434598547.26</v>
      </c>
      <c r="J25" s="59">
        <v>0.49</v>
      </c>
      <c r="K25" s="2"/>
      <c r="L25" s="2"/>
      <c r="M25" s="2"/>
      <c r="N25" s="2"/>
      <c r="O25" s="2"/>
    </row>
    <row r="26" spans="1:17">
      <c r="A26" s="115" t="str">
        <f>'1.'!A25</f>
        <v>MS</v>
      </c>
      <c r="B26" s="59">
        <v>0.39130000000000004</v>
      </c>
      <c r="C26" s="118">
        <v>7180976036.5100002</v>
      </c>
      <c r="D26" s="59">
        <v>4.5700000000000005E-2</v>
      </c>
      <c r="E26" s="28">
        <v>838880113.76999998</v>
      </c>
      <c r="F26" s="59">
        <v>2.0700000000000003E-2</v>
      </c>
      <c r="G26" s="28">
        <v>380268348.65999997</v>
      </c>
      <c r="H26" s="59">
        <v>1.4499999999999999E-2</v>
      </c>
      <c r="I26" s="28">
        <v>265885620.28</v>
      </c>
      <c r="J26" s="59">
        <v>0.49</v>
      </c>
      <c r="K26" s="2"/>
      <c r="L26" s="2"/>
      <c r="M26" s="2"/>
      <c r="N26" s="2"/>
      <c r="O26" s="2"/>
    </row>
    <row r="27" spans="1:17">
      <c r="A27" s="115" t="str">
        <f>'1.'!A26</f>
        <v>MT</v>
      </c>
      <c r="B27" s="59">
        <v>0.36249999999999999</v>
      </c>
      <c r="C27" s="118">
        <v>10616483478.82</v>
      </c>
      <c r="D27" s="59">
        <v>3.2300000000000002E-2</v>
      </c>
      <c r="E27" s="28">
        <v>945250596.73000002</v>
      </c>
      <c r="F27" s="59">
        <v>2.0199999999999999E-2</v>
      </c>
      <c r="G27" s="28">
        <v>594159033.12</v>
      </c>
      <c r="H27" s="59">
        <v>1.3999999999999999E-2</v>
      </c>
      <c r="I27" s="28">
        <v>408549846.83999997</v>
      </c>
      <c r="J27" s="59">
        <v>0.49</v>
      </c>
      <c r="K27" s="2"/>
      <c r="L27" s="2"/>
      <c r="M27" s="2"/>
      <c r="N27" s="2"/>
      <c r="O27" s="2"/>
    </row>
    <row r="28" spans="1:17">
      <c r="A28" s="115" t="str">
        <f>'1.'!A27</f>
        <v>PA</v>
      </c>
      <c r="B28" s="59">
        <v>0.38929999999999998</v>
      </c>
      <c r="C28" s="118">
        <v>13311956389.469999</v>
      </c>
      <c r="D28" s="59">
        <v>3.4000000000000002E-2</v>
      </c>
      <c r="E28" s="28">
        <v>1161391043.6500001</v>
      </c>
      <c r="F28" s="59">
        <v>2.5499999999999998E-2</v>
      </c>
      <c r="G28" s="28">
        <v>876603922.69999993</v>
      </c>
      <c r="H28" s="59">
        <v>1.3899999999999999E-2</v>
      </c>
      <c r="I28" s="28">
        <v>476894422.62</v>
      </c>
      <c r="J28" s="59">
        <v>0.49</v>
      </c>
      <c r="K28" s="2"/>
      <c r="L28" s="2"/>
      <c r="M28" s="2"/>
      <c r="N28" s="2"/>
      <c r="O28" s="2"/>
    </row>
    <row r="29" spans="1:17">
      <c r="A29" s="115" t="str">
        <f>'1.'!A28</f>
        <v>PB</v>
      </c>
      <c r="B29" s="59">
        <v>0.45329999999999998</v>
      </c>
      <c r="C29" s="118">
        <v>7142919041.7299995</v>
      </c>
      <c r="D29" s="59">
        <v>4.0099999999999997E-2</v>
      </c>
      <c r="E29" s="28">
        <v>631337206.19000006</v>
      </c>
      <c r="F29" s="59">
        <v>2.64E-2</v>
      </c>
      <c r="G29" s="28">
        <v>416078688.58000004</v>
      </c>
      <c r="H29" s="59">
        <v>1.5700000000000002E-2</v>
      </c>
      <c r="I29" s="28">
        <v>247720245.63999999</v>
      </c>
      <c r="J29" s="59">
        <v>0.49</v>
      </c>
      <c r="K29" s="2"/>
      <c r="L29" s="2"/>
      <c r="M29" s="2"/>
      <c r="N29" s="2"/>
      <c r="O29" s="2"/>
    </row>
    <row r="30" spans="1:17">
      <c r="A30" s="115" t="str">
        <f>'1.'!A29</f>
        <v>PE</v>
      </c>
      <c r="B30" s="59">
        <v>0.43030000000000002</v>
      </c>
      <c r="C30" s="118">
        <v>15792078470.139999</v>
      </c>
      <c r="D30" s="59">
        <v>4.6300000000000001E-2</v>
      </c>
      <c r="E30" s="28">
        <v>1699268764.76</v>
      </c>
      <c r="F30" s="59">
        <v>2.2599999999999999E-2</v>
      </c>
      <c r="G30" s="28">
        <v>828002705.4000001</v>
      </c>
      <c r="H30" s="59">
        <v>1.34E-2</v>
      </c>
      <c r="I30" s="28">
        <v>491567689.10000002</v>
      </c>
      <c r="J30" s="59">
        <v>0.49</v>
      </c>
      <c r="K30" s="2"/>
      <c r="L30" s="2"/>
      <c r="M30" s="2"/>
      <c r="N30" s="2"/>
      <c r="O30" s="2"/>
    </row>
    <row r="31" spans="1:17">
      <c r="A31" s="115" t="str">
        <f>'1.'!A30</f>
        <v>PI</v>
      </c>
      <c r="B31" s="59">
        <v>0.42249999999999999</v>
      </c>
      <c r="C31" s="118">
        <v>5702169274.96</v>
      </c>
      <c r="D31" s="59">
        <v>3.6900000000000002E-2</v>
      </c>
      <c r="E31" s="28">
        <v>497316609.72000003</v>
      </c>
      <c r="F31" s="59">
        <v>2.3600000000000003E-2</v>
      </c>
      <c r="G31" s="28">
        <v>318914228.82999998</v>
      </c>
      <c r="H31" s="59">
        <v>1.37E-2</v>
      </c>
      <c r="I31" s="28">
        <v>185385453.68000001</v>
      </c>
      <c r="J31" s="59">
        <v>0.49</v>
      </c>
      <c r="K31" s="2"/>
      <c r="L31" s="2"/>
      <c r="M31" s="2"/>
      <c r="N31" s="2"/>
      <c r="O31" s="2"/>
    </row>
    <row r="32" spans="1:17">
      <c r="A32" s="115" t="str">
        <f>'1.'!A31</f>
        <v>PR</v>
      </c>
      <c r="B32" s="59">
        <v>0.40679999999999999</v>
      </c>
      <c r="C32" s="118">
        <v>22678684054.5</v>
      </c>
      <c r="D32" s="59">
        <v>3.8100000000000002E-2</v>
      </c>
      <c r="E32" s="28">
        <v>2125184551.8699999</v>
      </c>
      <c r="F32" s="59">
        <v>1.5300000000000001E-2</v>
      </c>
      <c r="G32" s="28">
        <v>849274365.26999998</v>
      </c>
      <c r="H32" s="59">
        <v>1.46E-2</v>
      </c>
      <c r="I32" s="28">
        <v>811273115.45000005</v>
      </c>
      <c r="J32" s="59">
        <v>0.49</v>
      </c>
      <c r="K32" s="2"/>
      <c r="L32" s="2"/>
      <c r="M32" s="2"/>
      <c r="N32" s="2"/>
      <c r="O32" s="2"/>
    </row>
    <row r="33" spans="1:15">
      <c r="A33" s="115" t="str">
        <f>'1.'!A32</f>
        <v>RJ</v>
      </c>
      <c r="B33" s="59">
        <v>0.45829999999999999</v>
      </c>
      <c r="C33" s="118">
        <v>41082014496.919998</v>
      </c>
      <c r="D33" s="59">
        <v>4.0599999999999997E-2</v>
      </c>
      <c r="E33" s="28">
        <v>3635905898.8899999</v>
      </c>
      <c r="F33" s="59">
        <v>1.3500000000000002E-2</v>
      </c>
      <c r="G33" s="28">
        <v>1211789804.7</v>
      </c>
      <c r="H33" s="59">
        <v>1.34E-2</v>
      </c>
      <c r="I33" s="28">
        <v>1202174958.5999999</v>
      </c>
      <c r="J33" s="59">
        <v>0.49</v>
      </c>
      <c r="K33" s="2"/>
      <c r="L33" s="2"/>
      <c r="M33" s="2"/>
      <c r="N33" s="2"/>
      <c r="O33" s="2"/>
    </row>
    <row r="34" spans="1:15">
      <c r="A34" s="115" t="str">
        <f>'1.'!A33</f>
        <v>RN</v>
      </c>
      <c r="B34" s="59">
        <v>0.53520000000000001</v>
      </c>
      <c r="C34" s="118">
        <v>7615360423.0799999</v>
      </c>
      <c r="D34" s="59">
        <v>4.9000000000000002E-2</v>
      </c>
      <c r="E34" s="28">
        <v>696928810.63999999</v>
      </c>
      <c r="F34" s="59">
        <v>2.7099999999999999E-2</v>
      </c>
      <c r="G34" s="28">
        <v>384664263</v>
      </c>
      <c r="H34" s="59">
        <v>1.6799999999999999E-2</v>
      </c>
      <c r="I34" s="28">
        <v>238368076.52000001</v>
      </c>
      <c r="J34" s="59">
        <v>0.49</v>
      </c>
      <c r="K34" s="2"/>
      <c r="L34" s="2"/>
      <c r="M34" s="2"/>
      <c r="N34" s="2"/>
      <c r="O34" s="2"/>
    </row>
    <row r="35" spans="1:15">
      <c r="A35" s="115" t="str">
        <f>'1.'!A34</f>
        <v>RO</v>
      </c>
      <c r="B35" s="59">
        <v>0.39250000000000002</v>
      </c>
      <c r="C35" s="118">
        <v>4551551529.1000004</v>
      </c>
      <c r="D35" s="59">
        <v>4.1599999999999998E-2</v>
      </c>
      <c r="E35" s="28">
        <v>482676334.61000001</v>
      </c>
      <c r="F35" s="59">
        <v>2.3700000000000002E-2</v>
      </c>
      <c r="G35" s="28">
        <v>275558832.25</v>
      </c>
      <c r="H35" s="59">
        <v>1.3999999999999999E-2</v>
      </c>
      <c r="I35" s="28">
        <v>162906149.94</v>
      </c>
      <c r="J35" s="59">
        <v>0.49</v>
      </c>
      <c r="K35" s="2"/>
      <c r="L35" s="2"/>
      <c r="M35" s="2"/>
      <c r="N35" s="2"/>
      <c r="O35" s="2"/>
    </row>
    <row r="36" spans="1:15">
      <c r="A36" s="115" t="str">
        <f>'1.'!A35</f>
        <v>RR</v>
      </c>
      <c r="B36" s="59">
        <v>0.44929999999999998</v>
      </c>
      <c r="C36" s="118">
        <v>2864228547.8299999</v>
      </c>
      <c r="D36" s="59">
        <v>3.8399999999999997E-2</v>
      </c>
      <c r="E36" s="28">
        <v>244466490.08000001</v>
      </c>
      <c r="F36" s="59">
        <v>3.2600000000000004E-2</v>
      </c>
      <c r="G36" s="28">
        <v>207654661.99000001</v>
      </c>
      <c r="H36" s="59">
        <v>1.3100000000000001E-2</v>
      </c>
      <c r="I36" s="28">
        <v>83479064.019999996</v>
      </c>
      <c r="J36" s="59">
        <v>0.49</v>
      </c>
      <c r="K36" s="2"/>
      <c r="L36" s="2"/>
      <c r="M36" s="2"/>
      <c r="N36" s="2"/>
      <c r="O36" s="2"/>
    </row>
    <row r="37" spans="1:15">
      <c r="A37" s="115" t="str">
        <f>'1.'!A36</f>
        <v>RS</v>
      </c>
      <c r="B37" s="59">
        <v>0.4788</v>
      </c>
      <c r="C37" s="118">
        <v>24174176521.900002</v>
      </c>
      <c r="D37" s="59">
        <v>4.7599999999999996E-2</v>
      </c>
      <c r="E37" s="28">
        <v>2400933368.9100003</v>
      </c>
      <c r="F37" s="59">
        <v>1.78E-2</v>
      </c>
      <c r="G37" s="28">
        <v>902117366.16000009</v>
      </c>
      <c r="H37" s="59">
        <v>1.7600000000000001E-2</v>
      </c>
      <c r="I37" s="28">
        <v>888299511.74000001</v>
      </c>
      <c r="J37" s="59">
        <v>0.49</v>
      </c>
      <c r="K37" s="2"/>
      <c r="L37" s="2"/>
      <c r="M37" s="2"/>
      <c r="N37" s="2"/>
      <c r="O37" s="2"/>
    </row>
    <row r="38" spans="1:15">
      <c r="A38" s="115" t="str">
        <f>'1.'!A37</f>
        <v>SC</v>
      </c>
      <c r="B38" s="59">
        <v>0.41830000000000001</v>
      </c>
      <c r="C38" s="118">
        <v>15990386728.139999</v>
      </c>
      <c r="D38" s="59">
        <v>4.6799999999999994E-2</v>
      </c>
      <c r="E38" s="28">
        <v>1788331895.02</v>
      </c>
      <c r="F38" s="59">
        <v>1.9799999999999998E-2</v>
      </c>
      <c r="G38" s="28">
        <v>756496301.6500001</v>
      </c>
      <c r="H38" s="59">
        <v>1.49E-2</v>
      </c>
      <c r="I38" s="28">
        <v>567718124.28999996</v>
      </c>
      <c r="J38" s="59">
        <v>0.49</v>
      </c>
      <c r="K38" s="2"/>
      <c r="L38" s="2"/>
      <c r="M38" s="2"/>
      <c r="N38" s="2"/>
      <c r="O38" s="2"/>
    </row>
    <row r="39" spans="1:15">
      <c r="A39" s="115" t="str">
        <f>'1.'!A38</f>
        <v>SE</v>
      </c>
      <c r="B39" s="59">
        <v>0.44</v>
      </c>
      <c r="C39" s="118">
        <v>4957344531.21</v>
      </c>
      <c r="D39" s="59">
        <v>4.7199999999999999E-2</v>
      </c>
      <c r="E39" s="28">
        <v>531830332.02999997</v>
      </c>
      <c r="F39" s="59">
        <v>2.7199999999999998E-2</v>
      </c>
      <c r="G39" s="28">
        <v>307324877.34000003</v>
      </c>
      <c r="H39" s="59">
        <v>1.47E-2</v>
      </c>
      <c r="I39" s="28">
        <v>165874676.84999999</v>
      </c>
      <c r="J39" s="59">
        <v>0.49</v>
      </c>
      <c r="K39" s="2"/>
      <c r="L39" s="2"/>
      <c r="M39" s="2"/>
      <c r="N39" s="2"/>
      <c r="O39" s="2"/>
    </row>
    <row r="40" spans="1:15">
      <c r="A40" s="115" t="str">
        <f>'1.'!A39</f>
        <v>SP</v>
      </c>
      <c r="B40" s="59">
        <v>0.37659999999999999</v>
      </c>
      <c r="C40" s="118">
        <v>86888723947.270004</v>
      </c>
      <c r="D40" s="59">
        <v>4.5700000000000005E-2</v>
      </c>
      <c r="E40" s="28">
        <v>10536767510.82</v>
      </c>
      <c r="F40" s="59">
        <v>8.3999999999999995E-3</v>
      </c>
      <c r="G40" s="28">
        <v>1943915828.6600001</v>
      </c>
      <c r="H40" s="59">
        <v>1.1699999999999999E-2</v>
      </c>
      <c r="I40" s="28">
        <v>2700075174.6399999</v>
      </c>
      <c r="J40" s="59">
        <v>0.49</v>
      </c>
      <c r="K40" s="2"/>
      <c r="L40" s="2"/>
      <c r="M40" s="2"/>
      <c r="N40" s="2"/>
      <c r="O40" s="2"/>
    </row>
    <row r="41" spans="1:15">
      <c r="A41" s="116" t="str">
        <f>'1.'!A40</f>
        <v>TO</v>
      </c>
      <c r="B41" s="60">
        <v>0.39350000000000002</v>
      </c>
      <c r="C41" s="119">
        <v>4763300076.1199999</v>
      </c>
      <c r="D41" s="60">
        <v>4.0500000000000001E-2</v>
      </c>
      <c r="E41" s="30">
        <v>489693873.62</v>
      </c>
      <c r="F41" s="60">
        <v>2.5000000000000001E-2</v>
      </c>
      <c r="G41" s="30">
        <v>303600235.65999997</v>
      </c>
      <c r="H41" s="60">
        <v>1.2500000000000001E-2</v>
      </c>
      <c r="I41" s="30">
        <v>151872576.41999999</v>
      </c>
      <c r="J41" s="60">
        <v>0.49</v>
      </c>
      <c r="K41" s="2"/>
      <c r="L41" s="2"/>
      <c r="M41" s="2"/>
      <c r="N41" s="2"/>
      <c r="O41" s="2"/>
    </row>
    <row r="42" spans="1:15">
      <c r="A42" s="57"/>
      <c r="D42" s="127"/>
      <c r="J42" s="49"/>
    </row>
    <row r="43" spans="1:15">
      <c r="C43" s="13"/>
      <c r="D43" s="127"/>
    </row>
    <row r="44" spans="1:15">
      <c r="D44" s="127"/>
    </row>
    <row r="45" spans="1:15">
      <c r="C45" s="1"/>
      <c r="D45" s="127"/>
    </row>
  </sheetData>
  <mergeCells count="12">
    <mergeCell ref="B2:D2"/>
    <mergeCell ref="A12:A14"/>
    <mergeCell ref="B12:C12"/>
    <mergeCell ref="D12:E12"/>
    <mergeCell ref="A10:J10"/>
    <mergeCell ref="J12:J14"/>
    <mergeCell ref="H12:I12"/>
    <mergeCell ref="B13:C13"/>
    <mergeCell ref="D13:E13"/>
    <mergeCell ref="F13:G13"/>
    <mergeCell ref="H13:I13"/>
    <mergeCell ref="F12:G12"/>
  </mergeCells>
  <hyperlinks>
    <hyperlink ref="B2:C2" location="Índice!A1" display="Clique aqui para voltar ao índice" xr:uid="{95DFB716-12E3-4FAC-A657-4FA7B2BCEDD7}"/>
  </hyperlinks>
  <pageMargins left="0.19685039370078741" right="0.19685039370078741" top="0.19685039370078741" bottom="0.19685039370078741" header="0.31496062992125984" footer="0.31496062992125984"/>
  <pageSetup paperSize="9" scale="7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0"/>
  <sheetViews>
    <sheetView showGridLines="0" topLeftCell="A4" zoomScaleNormal="100" workbookViewId="0">
      <selection activeCell="A35" sqref="A35:XFD35"/>
    </sheetView>
  </sheetViews>
  <sheetFormatPr defaultRowHeight="15"/>
  <cols>
    <col min="2" max="2" width="18" customWidth="1"/>
    <col min="3" max="4" width="15.28515625" customWidth="1"/>
    <col min="5" max="6" width="16.42578125" bestFit="1" customWidth="1"/>
    <col min="7" max="7" width="17.5703125" bestFit="1" customWidth="1"/>
    <col min="8" max="8" width="9.7109375" customWidth="1"/>
    <col min="9" max="9" width="11.140625" customWidth="1"/>
    <col min="10" max="11" width="10.7109375" customWidth="1"/>
  </cols>
  <sheetData>
    <row r="1" spans="1:17" ht="15.75" thickBot="1">
      <c r="A1" s="17"/>
      <c r="B1" s="18"/>
      <c r="C1" s="18"/>
      <c r="D1" s="18"/>
      <c r="E1" s="4"/>
    </row>
    <row r="2" spans="1:17" ht="15.75" thickBot="1">
      <c r="A2" s="17"/>
      <c r="B2" s="140" t="s">
        <v>85</v>
      </c>
      <c r="C2" s="141"/>
      <c r="D2" s="111"/>
      <c r="E2" s="4"/>
    </row>
    <row r="3" spans="1:17">
      <c r="A3" s="17"/>
      <c r="B3" s="18"/>
      <c r="C3" s="18"/>
      <c r="D3" s="18"/>
      <c r="E3" s="4"/>
    </row>
    <row r="4" spans="1:17" ht="17.25">
      <c r="A4" s="19" t="s">
        <v>86</v>
      </c>
      <c r="B4" s="20"/>
      <c r="C4" s="20"/>
      <c r="D4" s="20"/>
      <c r="E4" s="4"/>
    </row>
    <row r="5" spans="1:17" ht="17.25">
      <c r="A5" s="19" t="s">
        <v>102</v>
      </c>
      <c r="B5" s="20"/>
      <c r="C5" s="20"/>
      <c r="D5" s="20"/>
      <c r="E5" s="4"/>
    </row>
    <row r="6" spans="1:17" ht="17.25">
      <c r="A6" s="19" t="s">
        <v>87</v>
      </c>
      <c r="B6" s="20"/>
      <c r="C6" s="20"/>
      <c r="D6" s="20"/>
      <c r="E6" s="4"/>
    </row>
    <row r="7" spans="1:17" ht="17.25">
      <c r="A7" s="19" t="str">
        <f>'1.'!A7</f>
        <v>RGF 3º quadrimestre de 2022</v>
      </c>
      <c r="B7" s="20"/>
      <c r="C7" s="20"/>
      <c r="D7" s="20"/>
      <c r="E7" s="4"/>
    </row>
    <row r="8" spans="1:17" ht="17.25">
      <c r="A8" s="19" t="s">
        <v>89</v>
      </c>
      <c r="B8" s="20"/>
      <c r="C8" s="20"/>
      <c r="D8" s="20"/>
      <c r="E8" s="4"/>
    </row>
    <row r="9" spans="1:17" ht="17.25">
      <c r="A9" s="19" t="s">
        <v>88</v>
      </c>
      <c r="B9" s="20"/>
      <c r="C9" s="20"/>
      <c r="D9" s="20"/>
      <c r="E9" s="4"/>
    </row>
    <row r="10" spans="1:17" s="4" customFormat="1" ht="48" customHeight="1">
      <c r="A10" s="147" t="s">
        <v>133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56"/>
      <c r="N10" s="56"/>
      <c r="O10" s="56"/>
      <c r="P10" s="56"/>
      <c r="Q10" s="56"/>
    </row>
    <row r="12" spans="1:17" ht="76.5">
      <c r="A12" s="68" t="s">
        <v>12</v>
      </c>
      <c r="B12" s="68" t="s">
        <v>0</v>
      </c>
      <c r="C12" s="68" t="s">
        <v>4</v>
      </c>
      <c r="D12" s="88" t="str">
        <f>'1.'!G13</f>
        <v>Despesa com Pessoal não Executada Orçamentariamente</v>
      </c>
      <c r="E12" s="68" t="s">
        <v>5</v>
      </c>
      <c r="F12" s="68" t="s">
        <v>6</v>
      </c>
      <c r="G12" s="68" t="s">
        <v>65</v>
      </c>
      <c r="H12" s="68" t="s">
        <v>57</v>
      </c>
      <c r="I12" s="68" t="s">
        <v>58</v>
      </c>
      <c r="J12" s="68" t="s">
        <v>59</v>
      </c>
      <c r="K12" s="88" t="s">
        <v>147</v>
      </c>
      <c r="L12" s="68" t="s">
        <v>56</v>
      </c>
    </row>
    <row r="13" spans="1:17">
      <c r="A13" s="73" t="s">
        <v>13</v>
      </c>
      <c r="B13" s="40">
        <f>'1.'!B14</f>
        <v>4924960384.25</v>
      </c>
      <c r="C13" s="99">
        <f>'1.'!F14</f>
        <v>58437189.149999999</v>
      </c>
      <c r="D13" s="40">
        <f>'1.'!G14</f>
        <v>16068086.73</v>
      </c>
      <c r="E13" s="102">
        <f>'1.'!H14</f>
        <v>3516561748.4699998</v>
      </c>
      <c r="F13" s="40">
        <f>'1.'!I14</f>
        <v>1333893359.9000001</v>
      </c>
      <c r="G13" s="40">
        <f>'1.'!J14</f>
        <v>7968319334.4700003</v>
      </c>
      <c r="H13" s="27">
        <f>E13/B13</f>
        <v>0.71402843355165813</v>
      </c>
      <c r="I13" s="27">
        <f>F13/B13</f>
        <v>0.27084346996288228</v>
      </c>
      <c r="J13" s="105">
        <f>C13/B13</f>
        <v>1.1865514560661615E-2</v>
      </c>
      <c r="K13" s="41">
        <f>'1.'!P14</f>
        <v>3.2625819247979466E-3</v>
      </c>
      <c r="L13" s="108">
        <v>1</v>
      </c>
    </row>
    <row r="14" spans="1:17">
      <c r="A14" s="74" t="s">
        <v>14</v>
      </c>
      <c r="B14" s="42">
        <f>'1.'!B15</f>
        <v>7622005861.0900002</v>
      </c>
      <c r="C14" s="100">
        <f>'1.'!F15</f>
        <v>288744937.63999999</v>
      </c>
      <c r="D14" s="42">
        <f>'1.'!G15</f>
        <v>0</v>
      </c>
      <c r="E14" s="103">
        <f>'1.'!H15</f>
        <v>4523164069.1399994</v>
      </c>
      <c r="F14" s="42">
        <f>'1.'!I15</f>
        <v>2810096854.3099999</v>
      </c>
      <c r="G14" s="42">
        <f>'1.'!J15</f>
        <v>13148926097</v>
      </c>
      <c r="H14" s="29">
        <f t="shared" ref="H14:H39" si="0">E14/B14</f>
        <v>0.59343487155140484</v>
      </c>
      <c r="I14" s="29">
        <f t="shared" ref="I14:I39" si="1">F14/B14</f>
        <v>0.36868206421296773</v>
      </c>
      <c r="J14" s="106">
        <f t="shared" ref="J14:J39" si="2">C14/B14</f>
        <v>3.7883064235627269E-2</v>
      </c>
      <c r="K14" s="43">
        <f>'1.'!P15</f>
        <v>0</v>
      </c>
      <c r="L14" s="109">
        <v>1</v>
      </c>
    </row>
    <row r="15" spans="1:17">
      <c r="A15" s="74" t="s">
        <v>15</v>
      </c>
      <c r="B15" s="42">
        <f>'1.'!B16</f>
        <v>12132621541.779999</v>
      </c>
      <c r="C15" s="100">
        <f>'1.'!F16</f>
        <v>434666428.81999999</v>
      </c>
      <c r="D15" s="42">
        <f>'1.'!G16</f>
        <v>0</v>
      </c>
      <c r="E15" s="103">
        <f>'1.'!H16</f>
        <v>8650956303.4399986</v>
      </c>
      <c r="F15" s="42">
        <f>'1.'!I16</f>
        <v>3046998809.5200005</v>
      </c>
      <c r="G15" s="42">
        <f>'1.'!J16</f>
        <v>22401830451.369999</v>
      </c>
      <c r="H15" s="29">
        <f t="shared" si="0"/>
        <v>0.71303273358107244</v>
      </c>
      <c r="I15" s="29">
        <f t="shared" si="1"/>
        <v>0.25114100848092308</v>
      </c>
      <c r="J15" s="106">
        <f t="shared" si="2"/>
        <v>3.5826257938004494E-2</v>
      </c>
      <c r="K15" s="43">
        <f>'1.'!P16</f>
        <v>0</v>
      </c>
      <c r="L15" s="109">
        <v>1</v>
      </c>
    </row>
    <row r="16" spans="1:17">
      <c r="A16" s="74" t="s">
        <v>16</v>
      </c>
      <c r="B16" s="42">
        <f>'1.'!B17</f>
        <v>3507209360.1600003</v>
      </c>
      <c r="C16" s="100">
        <f>'1.'!F17</f>
        <v>0</v>
      </c>
      <c r="D16" s="42">
        <f>'1.'!G17</f>
        <v>0</v>
      </c>
      <c r="E16" s="103">
        <f>'1.'!H17</f>
        <v>3386289475.3600001</v>
      </c>
      <c r="F16" s="42">
        <f>'1.'!I17</f>
        <v>120919884.79999998</v>
      </c>
      <c r="G16" s="42">
        <f>'1.'!J17</f>
        <v>7242022582.7200003</v>
      </c>
      <c r="H16" s="29">
        <f t="shared" si="0"/>
        <v>0.96552247887634413</v>
      </c>
      <c r="I16" s="29">
        <f t="shared" si="1"/>
        <v>3.4477521123655867E-2</v>
      </c>
      <c r="J16" s="106">
        <f t="shared" si="2"/>
        <v>0</v>
      </c>
      <c r="K16" s="43">
        <f>'1.'!P17</f>
        <v>0</v>
      </c>
      <c r="L16" s="109">
        <v>1</v>
      </c>
    </row>
    <row r="17" spans="1:19">
      <c r="A17" s="74" t="s">
        <v>17</v>
      </c>
      <c r="B17" s="42">
        <f>'1.'!B18</f>
        <v>30111891094.300003</v>
      </c>
      <c r="C17" s="100">
        <f>'1.'!F18</f>
        <v>319645261.92000002</v>
      </c>
      <c r="D17" s="42">
        <f>'1.'!G18</f>
        <v>0</v>
      </c>
      <c r="E17" s="103">
        <f>'1.'!H18</f>
        <v>19247469335.77</v>
      </c>
      <c r="F17" s="42">
        <f>'1.'!I18</f>
        <v>10544776496.610003</v>
      </c>
      <c r="G17" s="42">
        <f>'1.'!J18</f>
        <v>55298488312.139999</v>
      </c>
      <c r="H17" s="29">
        <f t="shared" si="0"/>
        <v>0.6391982913159987</v>
      </c>
      <c r="I17" s="29">
        <f t="shared" si="1"/>
        <v>0.35018645835252987</v>
      </c>
      <c r="J17" s="106">
        <f t="shared" si="2"/>
        <v>1.061525033147144E-2</v>
      </c>
      <c r="K17" s="43">
        <f>'1.'!P18</f>
        <v>0</v>
      </c>
      <c r="L17" s="109">
        <v>1</v>
      </c>
    </row>
    <row r="18" spans="1:19">
      <c r="A18" s="74" t="s">
        <v>18</v>
      </c>
      <c r="B18" s="42">
        <f>'1.'!B19</f>
        <v>18484297314.82</v>
      </c>
      <c r="C18" s="100">
        <f>'1.'!F19</f>
        <v>879648593.78000009</v>
      </c>
      <c r="D18" s="42">
        <f>'1.'!G19</f>
        <v>1940998.34</v>
      </c>
      <c r="E18" s="103">
        <f>'1.'!H19</f>
        <v>13137763876.029999</v>
      </c>
      <c r="F18" s="42">
        <f>'1.'!I19</f>
        <v>4464943846.6700001</v>
      </c>
      <c r="G18" s="42">
        <f>'1.'!J19</f>
        <v>30275603633.790001</v>
      </c>
      <c r="H18" s="29">
        <f t="shared" si="0"/>
        <v>0.71075268116882351</v>
      </c>
      <c r="I18" s="29">
        <f t="shared" si="1"/>
        <v>0.24155334501626846</v>
      </c>
      <c r="J18" s="106">
        <f t="shared" si="2"/>
        <v>4.7588965855614736E-2</v>
      </c>
      <c r="K18" s="43">
        <f>'1.'!P19</f>
        <v>1.0500795929330688E-4</v>
      </c>
      <c r="L18" s="109">
        <v>1</v>
      </c>
    </row>
    <row r="19" spans="1:19">
      <c r="A19" s="74" t="s">
        <v>19</v>
      </c>
      <c r="B19" s="42">
        <f>'1.'!B20</f>
        <v>19039141305.380001</v>
      </c>
      <c r="C19" s="100">
        <f>'1.'!F20</f>
        <v>1059102683.99</v>
      </c>
      <c r="D19" s="42">
        <f>'1.'!G20</f>
        <v>0</v>
      </c>
      <c r="E19" s="103">
        <f>'1.'!H20</f>
        <v>13200938198.16</v>
      </c>
      <c r="F19" s="42">
        <f>'1.'!I20</f>
        <v>4779100423.2300005</v>
      </c>
      <c r="G19" s="42">
        <f>'1.'!J20</f>
        <v>29377546367.889999</v>
      </c>
      <c r="H19" s="29">
        <f t="shared" si="0"/>
        <v>0.69335785613554612</v>
      </c>
      <c r="I19" s="29">
        <f t="shared" si="1"/>
        <v>0.25101449411899379</v>
      </c>
      <c r="J19" s="106">
        <f t="shared" si="2"/>
        <v>5.5627649745460063E-2</v>
      </c>
      <c r="K19" s="43">
        <f>'1.'!P20</f>
        <v>0</v>
      </c>
      <c r="L19" s="109">
        <v>1</v>
      </c>
    </row>
    <row r="20" spans="1:19">
      <c r="A20" s="74" t="s">
        <v>20</v>
      </c>
      <c r="B20" s="42">
        <f>'1.'!B21</f>
        <v>10749685404.279999</v>
      </c>
      <c r="C20" s="100">
        <f>'1.'!F21</f>
        <v>650106117.57000005</v>
      </c>
      <c r="D20" s="42">
        <f>'1.'!G21</f>
        <v>0</v>
      </c>
      <c r="E20" s="103">
        <f>'1.'!H21</f>
        <v>6178268191.5199995</v>
      </c>
      <c r="F20" s="42">
        <f>'1.'!I21</f>
        <v>3921311095.1900001</v>
      </c>
      <c r="G20" s="42">
        <f>'1.'!J21</f>
        <v>21193712380.060001</v>
      </c>
      <c r="H20" s="29">
        <f t="shared" si="0"/>
        <v>0.57473944205475214</v>
      </c>
      <c r="I20" s="29">
        <f t="shared" si="1"/>
        <v>0.36478380042905495</v>
      </c>
      <c r="J20" s="106">
        <f t="shared" si="2"/>
        <v>6.0476757516192949E-2</v>
      </c>
      <c r="K20" s="43">
        <f>'1.'!P21</f>
        <v>0</v>
      </c>
      <c r="L20" s="109">
        <v>1</v>
      </c>
    </row>
    <row r="21" spans="1:19">
      <c r="A21" s="74" t="s">
        <v>21</v>
      </c>
      <c r="B21" s="42">
        <f>'1.'!B22</f>
        <v>21902561240.59</v>
      </c>
      <c r="C21" s="100">
        <f>'1.'!F22</f>
        <v>869967450.97000003</v>
      </c>
      <c r="D21" s="42">
        <f>'1.'!G22</f>
        <v>0</v>
      </c>
      <c r="E21" s="103">
        <f>'1.'!H22</f>
        <v>13037842116.230001</v>
      </c>
      <c r="F21" s="42">
        <f>'1.'!I22</f>
        <v>7994751673.3900003</v>
      </c>
      <c r="G21" s="42">
        <f>'1.'!J22</f>
        <v>37199050718.190002</v>
      </c>
      <c r="H21" s="29">
        <f t="shared" si="0"/>
        <v>0.59526563916498354</v>
      </c>
      <c r="I21" s="29">
        <f t="shared" si="1"/>
        <v>0.36501446500120099</v>
      </c>
      <c r="J21" s="106">
        <f t="shared" si="2"/>
        <v>3.9719895833815522E-2</v>
      </c>
      <c r="K21" s="43">
        <f>'1.'!P22</f>
        <v>0</v>
      </c>
      <c r="L21" s="109">
        <v>1</v>
      </c>
    </row>
    <row r="22" spans="1:19">
      <c r="A22" s="74" t="s">
        <v>22</v>
      </c>
      <c r="B22" s="42">
        <f>'1.'!B23</f>
        <v>11593451800.260002</v>
      </c>
      <c r="C22" s="100">
        <f>'1.'!F23</f>
        <v>126596.3</v>
      </c>
      <c r="D22" s="42">
        <f>'1.'!G23</f>
        <v>30369626.399999999</v>
      </c>
      <c r="E22" s="103">
        <f>'1.'!H23</f>
        <v>8460985294.0100002</v>
      </c>
      <c r="F22" s="42">
        <f>'1.'!I23</f>
        <v>3101970283.5499997</v>
      </c>
      <c r="G22" s="42">
        <f>'1.'!J23</f>
        <v>22134638694.290001</v>
      </c>
      <c r="H22" s="29">
        <f t="shared" si="0"/>
        <v>0.72980726014837516</v>
      </c>
      <c r="I22" s="29">
        <f t="shared" si="1"/>
        <v>0.26756227023606832</v>
      </c>
      <c r="J22" s="106">
        <f t="shared" si="2"/>
        <v>1.0919638273491669E-5</v>
      </c>
      <c r="K22" s="43">
        <f>'1.'!P23</f>
        <v>2.6195499772827717E-3</v>
      </c>
      <c r="L22" s="109">
        <v>1</v>
      </c>
    </row>
    <row r="23" spans="1:19">
      <c r="A23" s="74" t="s">
        <v>23</v>
      </c>
      <c r="B23" s="42">
        <f>'1.'!B24</f>
        <v>64082713767.690002</v>
      </c>
      <c r="C23" s="100">
        <f>'1.'!F24</f>
        <v>9600.33</v>
      </c>
      <c r="D23" s="42">
        <f>'1.'!G24</f>
        <v>206598045.81999999</v>
      </c>
      <c r="E23" s="103">
        <f>'1.'!H24</f>
        <v>35223809921.709999</v>
      </c>
      <c r="F23" s="42">
        <f>'1.'!I24</f>
        <v>28652296199.829998</v>
      </c>
      <c r="G23" s="42">
        <f>'1.'!J24</f>
        <v>91403876912.770004</v>
      </c>
      <c r="H23" s="29">
        <f t="shared" si="0"/>
        <v>0.54966164587539001</v>
      </c>
      <c r="I23" s="29">
        <f t="shared" si="1"/>
        <v>0.44711427645993762</v>
      </c>
      <c r="J23" s="106">
        <f t="shared" si="2"/>
        <v>1.4981153942391888E-7</v>
      </c>
      <c r="K23" s="43">
        <f>'1.'!P24</f>
        <v>3.223927853132916E-3</v>
      </c>
      <c r="L23" s="109">
        <v>1</v>
      </c>
    </row>
    <row r="24" spans="1:19">
      <c r="A24" s="74" t="s">
        <v>24</v>
      </c>
      <c r="B24" s="42">
        <f>'1.'!B25</f>
        <v>12597132787.530003</v>
      </c>
      <c r="C24" s="100">
        <f>'1.'!F25</f>
        <v>0</v>
      </c>
      <c r="D24" s="42">
        <f>'1.'!G25</f>
        <v>0</v>
      </c>
      <c r="E24" s="103">
        <f>'1.'!H25</f>
        <v>8331681021.0799999</v>
      </c>
      <c r="F24" s="42">
        <f>'1.'!I25</f>
        <v>4265451766.4499998</v>
      </c>
      <c r="G24" s="42">
        <f>'1.'!J25</f>
        <v>18352650109.299999</v>
      </c>
      <c r="H24" s="29">
        <f t="shared" si="0"/>
        <v>0.66139503025066104</v>
      </c>
      <c r="I24" s="29">
        <f t="shared" si="1"/>
        <v>0.33860496974933874</v>
      </c>
      <c r="J24" s="106">
        <f t="shared" si="2"/>
        <v>0</v>
      </c>
      <c r="K24" s="43">
        <f>'1.'!P25</f>
        <v>0</v>
      </c>
      <c r="L24" s="109">
        <v>1</v>
      </c>
    </row>
    <row r="25" spans="1:19">
      <c r="A25" s="74" t="s">
        <v>25</v>
      </c>
      <c r="B25" s="42">
        <f>'1.'!B26</f>
        <v>16694440255.91</v>
      </c>
      <c r="C25" s="100">
        <f>'1.'!F26</f>
        <v>437588.18</v>
      </c>
      <c r="D25" s="42">
        <f>'1.'!G26</f>
        <v>0</v>
      </c>
      <c r="E25" s="103">
        <f>'1.'!H26</f>
        <v>12053831614.289999</v>
      </c>
      <c r="F25" s="42">
        <f>'1.'!I26</f>
        <v>4640171053.4400005</v>
      </c>
      <c r="G25" s="42">
        <f>'1.'!J26</f>
        <v>29286462391.07</v>
      </c>
      <c r="H25" s="29">
        <f t="shared" si="0"/>
        <v>0.72202670047729345</v>
      </c>
      <c r="I25" s="29">
        <f t="shared" si="1"/>
        <v>0.27794708791133821</v>
      </c>
      <c r="J25" s="106">
        <f t="shared" si="2"/>
        <v>2.621161136834698E-5</v>
      </c>
      <c r="K25" s="43">
        <f>'1.'!P26</f>
        <v>0</v>
      </c>
      <c r="L25" s="109">
        <v>1</v>
      </c>
    </row>
    <row r="26" spans="1:19">
      <c r="A26" s="74" t="s">
        <v>26</v>
      </c>
      <c r="B26" s="42">
        <f>'1.'!B27</f>
        <v>20180861552.609997</v>
      </c>
      <c r="C26" s="100">
        <f>'1.'!F27</f>
        <v>118256.38</v>
      </c>
      <c r="D26" s="42">
        <f>'1.'!G27</f>
        <v>0</v>
      </c>
      <c r="E26" s="103">
        <f>'1.'!H27</f>
        <v>14446842224.279999</v>
      </c>
      <c r="F26" s="42">
        <f>'1.'!I27</f>
        <v>5733901071.9499998</v>
      </c>
      <c r="G26" s="42">
        <f>'1.'!J27</f>
        <v>34198301843.200001</v>
      </c>
      <c r="H26" s="29">
        <f t="shared" si="0"/>
        <v>0.71586845718247272</v>
      </c>
      <c r="I26" s="29">
        <f t="shared" si="1"/>
        <v>0.28412568298940799</v>
      </c>
      <c r="J26" s="106">
        <f t="shared" si="2"/>
        <v>5.8598281194147465E-6</v>
      </c>
      <c r="K26" s="43">
        <f>'1.'!P27</f>
        <v>0</v>
      </c>
      <c r="L26" s="109">
        <v>1</v>
      </c>
    </row>
    <row r="27" spans="1:19">
      <c r="A27" s="74" t="s">
        <v>27</v>
      </c>
      <c r="B27" s="42">
        <f>'1.'!B28</f>
        <v>9737503191.0999985</v>
      </c>
      <c r="C27" s="100">
        <f>'1.'!F28</f>
        <v>0</v>
      </c>
      <c r="D27" s="42">
        <f>'1.'!G28</f>
        <v>0</v>
      </c>
      <c r="E27" s="103">
        <f>'1.'!H28</f>
        <v>6740527884.4900007</v>
      </c>
      <c r="F27" s="42">
        <f>'1.'!I28</f>
        <v>2996975306.6099997</v>
      </c>
      <c r="G27" s="42">
        <f>'1.'!J28</f>
        <v>15755878027.209999</v>
      </c>
      <c r="H27" s="29">
        <f t="shared" si="0"/>
        <v>0.69222343266093</v>
      </c>
      <c r="I27" s="29">
        <f t="shared" si="1"/>
        <v>0.30777656733907022</v>
      </c>
      <c r="J27" s="106">
        <f t="shared" si="2"/>
        <v>0</v>
      </c>
      <c r="K27" s="43">
        <f>'1.'!P28</f>
        <v>0</v>
      </c>
      <c r="L27" s="109">
        <v>1</v>
      </c>
    </row>
    <row r="28" spans="1:19">
      <c r="A28" s="74" t="s">
        <v>28</v>
      </c>
      <c r="B28" s="42">
        <f>'1.'!B29</f>
        <v>22274785455.360001</v>
      </c>
      <c r="C28" s="100">
        <f>'1.'!F29</f>
        <v>0</v>
      </c>
      <c r="D28" s="42">
        <f>'1.'!G29</f>
        <v>0</v>
      </c>
      <c r="E28" s="103">
        <f>'1.'!H29</f>
        <v>14321868785.4</v>
      </c>
      <c r="F28" s="42">
        <f>'1.'!I29</f>
        <v>7952916669.96</v>
      </c>
      <c r="G28" s="42">
        <f>'1.'!J29</f>
        <v>36697903274.870003</v>
      </c>
      <c r="H28" s="29">
        <f t="shared" si="0"/>
        <v>0.64296326508292878</v>
      </c>
      <c r="I28" s="29">
        <f t="shared" si="1"/>
        <v>0.35703673491707111</v>
      </c>
      <c r="J28" s="106">
        <f t="shared" si="2"/>
        <v>0</v>
      </c>
      <c r="K28" s="43">
        <f>'1.'!P29</f>
        <v>0</v>
      </c>
      <c r="L28" s="109">
        <v>1</v>
      </c>
    </row>
    <row r="29" spans="1:19">
      <c r="A29" s="74" t="s">
        <v>29</v>
      </c>
      <c r="B29" s="42">
        <f>'1.'!B30</f>
        <v>8984378206.3500004</v>
      </c>
      <c r="C29" s="100">
        <f>'1.'!F30</f>
        <v>198310288.21000001</v>
      </c>
      <c r="D29" s="42">
        <f>'1.'!G30</f>
        <v>0</v>
      </c>
      <c r="E29" s="103">
        <f>'1.'!H30</f>
        <v>6115705679.6599998</v>
      </c>
      <c r="F29" s="42">
        <f>'1.'!I30</f>
        <v>2670362238.48</v>
      </c>
      <c r="G29" s="42">
        <f>'1.'!J30</f>
        <v>13495207706.16</v>
      </c>
      <c r="H29" s="29">
        <f t="shared" si="0"/>
        <v>0.68070438924059617</v>
      </c>
      <c r="I29" s="29">
        <f t="shared" si="1"/>
        <v>0.29722282134033884</v>
      </c>
      <c r="J29" s="106">
        <f t="shared" si="2"/>
        <v>2.2072789419064948E-2</v>
      </c>
      <c r="K29" s="43">
        <f>'1.'!P30</f>
        <v>0</v>
      </c>
      <c r="L29" s="109">
        <v>1</v>
      </c>
    </row>
    <row r="30" spans="1:19">
      <c r="A30" s="74" t="s">
        <v>79</v>
      </c>
      <c r="B30" s="42">
        <f>'1.'!B31</f>
        <v>32267386902.050003</v>
      </c>
      <c r="C30" s="100">
        <f>'1.'!F31</f>
        <v>353906248.12</v>
      </c>
      <c r="D30" s="42">
        <f>'1.'!G31</f>
        <v>0</v>
      </c>
      <c r="E30" s="103">
        <f>'1.'!H31</f>
        <v>19923757654.830002</v>
      </c>
      <c r="F30" s="42">
        <f>'1.'!I31</f>
        <v>11989722999.099998</v>
      </c>
      <c r="G30" s="42">
        <f>'1.'!J31</f>
        <v>55743548179.089996</v>
      </c>
      <c r="H30" s="29">
        <f t="shared" si="0"/>
        <v>0.6174580456517913</v>
      </c>
      <c r="I30" s="29">
        <f t="shared" si="1"/>
        <v>0.37157403032032538</v>
      </c>
      <c r="J30" s="106">
        <f t="shared" si="2"/>
        <v>1.0967924027883266E-2</v>
      </c>
      <c r="K30" s="43">
        <f>'1.'!P31</f>
        <v>0</v>
      </c>
      <c r="L30" s="109">
        <v>1</v>
      </c>
    </row>
    <row r="31" spans="1:19">
      <c r="A31" s="74" t="s">
        <v>30</v>
      </c>
      <c r="B31" s="42">
        <f>'1.'!B32</f>
        <v>57967758746.860001</v>
      </c>
      <c r="C31" s="100">
        <f>'1.'!F32</f>
        <v>1900433676.71</v>
      </c>
      <c r="D31" s="42">
        <f>'1.'!G32</f>
        <v>0</v>
      </c>
      <c r="E31" s="103">
        <f>'1.'!H32</f>
        <v>31401506855.799999</v>
      </c>
      <c r="F31" s="42">
        <f>'1.'!I32</f>
        <v>24665818214.349998</v>
      </c>
      <c r="G31" s="42">
        <f>'1.'!J32</f>
        <v>89631905200.179993</v>
      </c>
      <c r="H31" s="29">
        <f t="shared" si="0"/>
        <v>0.5417064163706512</v>
      </c>
      <c r="I31" s="29">
        <f t="shared" si="1"/>
        <v>0.42550926148556845</v>
      </c>
      <c r="J31" s="106">
        <f t="shared" si="2"/>
        <v>3.278432214378036E-2</v>
      </c>
      <c r="K31" s="43">
        <f>'1.'!P32</f>
        <v>0</v>
      </c>
      <c r="L31" s="109">
        <v>1</v>
      </c>
    </row>
    <row r="32" spans="1:19">
      <c r="A32" s="74" t="s">
        <v>80</v>
      </c>
      <c r="B32" s="42">
        <f>'1.'!B33</f>
        <v>13048010955.240002</v>
      </c>
      <c r="C32" s="100">
        <f>'1.'!F33</f>
        <v>138390289.39000002</v>
      </c>
      <c r="D32" s="42">
        <f>'1.'!G33</f>
        <v>0</v>
      </c>
      <c r="E32" s="103">
        <f>'1.'!H33</f>
        <v>8101927955.9599991</v>
      </c>
      <c r="F32" s="42">
        <f>'1.'!I33</f>
        <v>4807692709.8899994</v>
      </c>
      <c r="G32" s="42">
        <f>'1.'!J33</f>
        <v>14229966852.91</v>
      </c>
      <c r="H32" s="29">
        <f t="shared" si="0"/>
        <v>0.6209320319972842</v>
      </c>
      <c r="I32" s="29">
        <f t="shared" si="1"/>
        <v>0.36846173155298123</v>
      </c>
      <c r="J32" s="106">
        <f t="shared" si="2"/>
        <v>1.060623644973438E-2</v>
      </c>
      <c r="K32" s="43">
        <f>'1.'!P33</f>
        <v>0</v>
      </c>
      <c r="L32" s="109">
        <v>1</v>
      </c>
      <c r="S32" t="s">
        <v>60</v>
      </c>
    </row>
    <row r="33" spans="1:12">
      <c r="A33" s="74" t="s">
        <v>31</v>
      </c>
      <c r="B33" s="42">
        <f>'1.'!B34</f>
        <v>6689124178.8000002</v>
      </c>
      <c r="C33" s="100">
        <f>'1.'!F34</f>
        <v>36770014.159999996</v>
      </c>
      <c r="D33" s="42">
        <f>'1.'!G34</f>
        <v>8911898.3699999992</v>
      </c>
      <c r="E33" s="103">
        <f>'1.'!H34</f>
        <v>5456848793.4900007</v>
      </c>
      <c r="F33" s="42">
        <f>'1.'!I34</f>
        <v>1186593472.7800002</v>
      </c>
      <c r="G33" s="42">
        <f>'1.'!J34</f>
        <v>11597477035.5</v>
      </c>
      <c r="H33" s="29">
        <f t="shared" si="0"/>
        <v>0.81577926311855908</v>
      </c>
      <c r="I33" s="29">
        <f t="shared" si="1"/>
        <v>0.17739145530302741</v>
      </c>
      <c r="J33" s="106">
        <f t="shared" si="2"/>
        <v>5.4969848334608697E-3</v>
      </c>
      <c r="K33" s="43">
        <f>'1.'!P34</f>
        <v>1.3322967449527533E-3</v>
      </c>
      <c r="L33" s="109">
        <v>1</v>
      </c>
    </row>
    <row r="34" spans="1:12">
      <c r="A34" s="74" t="s">
        <v>81</v>
      </c>
      <c r="B34" s="42">
        <f>'1.'!B35</f>
        <v>3760544543.9899998</v>
      </c>
      <c r="C34" s="100">
        <f>'1.'!F35</f>
        <v>853489.90999999992</v>
      </c>
      <c r="D34" s="42">
        <f>'1.'!G35</f>
        <v>0</v>
      </c>
      <c r="E34" s="103">
        <f>'1.'!H35</f>
        <v>3593943422.29</v>
      </c>
      <c r="F34" s="42">
        <f>'1.'!I35</f>
        <v>165747631.79000002</v>
      </c>
      <c r="G34" s="42">
        <f>'1.'!J35</f>
        <v>6374313023.8299999</v>
      </c>
      <c r="H34" s="29">
        <f t="shared" si="0"/>
        <v>0.95569760715472518</v>
      </c>
      <c r="I34" s="29">
        <f t="shared" si="1"/>
        <v>4.407543371741026E-2</v>
      </c>
      <c r="J34" s="106">
        <f t="shared" si="2"/>
        <v>2.269591278646132E-4</v>
      </c>
      <c r="K34" s="43">
        <f>'1.'!P35</f>
        <v>0</v>
      </c>
      <c r="L34" s="109">
        <v>1</v>
      </c>
    </row>
    <row r="35" spans="1:12">
      <c r="A35" s="74" t="s">
        <v>32</v>
      </c>
      <c r="B35" s="42">
        <f>'1.'!B36</f>
        <v>38936000032.419998</v>
      </c>
      <c r="C35" s="100">
        <f>'1.'!F36</f>
        <v>202981092.22</v>
      </c>
      <c r="D35" s="42">
        <f>'1.'!G36</f>
        <v>0</v>
      </c>
      <c r="E35" s="103">
        <f>'1.'!H36</f>
        <v>20322014990.68</v>
      </c>
      <c r="F35" s="42">
        <f>'1.'!I36</f>
        <v>18411003949.519997</v>
      </c>
      <c r="G35" s="42">
        <f>'1.'!J36</f>
        <v>50491712052.589996</v>
      </c>
      <c r="H35" s="29">
        <f t="shared" si="0"/>
        <v>0.52193381379080817</v>
      </c>
      <c r="I35" s="29">
        <f t="shared" si="1"/>
        <v>0.47285298783105878</v>
      </c>
      <c r="J35" s="106">
        <f t="shared" si="2"/>
        <v>5.2131983781330419E-3</v>
      </c>
      <c r="K35" s="43">
        <f>'1.'!P36</f>
        <v>0</v>
      </c>
      <c r="L35" s="109">
        <v>1</v>
      </c>
    </row>
    <row r="36" spans="1:12">
      <c r="A36" s="74" t="s">
        <v>33</v>
      </c>
      <c r="B36" s="42">
        <f>'1.'!B37</f>
        <v>23925628725.57</v>
      </c>
      <c r="C36" s="100">
        <f>'1.'!F37</f>
        <v>375294633.68000001</v>
      </c>
      <c r="D36" s="42">
        <f>'1.'!G37</f>
        <v>0</v>
      </c>
      <c r="E36" s="103">
        <f>'1.'!H37</f>
        <v>14558173903.800001</v>
      </c>
      <c r="F36" s="42">
        <f>'1.'!I37</f>
        <v>8992160188.0900002</v>
      </c>
      <c r="G36" s="42">
        <f>'1.'!J37</f>
        <v>38223585411.339996</v>
      </c>
      <c r="H36" s="29">
        <f t="shared" si="0"/>
        <v>0.60847612703449117</v>
      </c>
      <c r="I36" s="29">
        <f t="shared" si="1"/>
        <v>0.37583798909659677</v>
      </c>
      <c r="J36" s="106">
        <f t="shared" si="2"/>
        <v>1.5685883868912166E-2</v>
      </c>
      <c r="K36" s="43">
        <f>'1.'!P37</f>
        <v>0</v>
      </c>
      <c r="L36" s="109">
        <v>1</v>
      </c>
    </row>
    <row r="37" spans="1:12">
      <c r="A37" s="74" t="s">
        <v>34</v>
      </c>
      <c r="B37" s="42">
        <f>'1.'!B38</f>
        <v>7448331922.8199997</v>
      </c>
      <c r="C37" s="100">
        <f>'1.'!F38</f>
        <v>0</v>
      </c>
      <c r="D37" s="42">
        <f>'1.'!G38</f>
        <v>1485906.12</v>
      </c>
      <c r="E37" s="103">
        <f>'1.'!H38</f>
        <v>4798199745.25</v>
      </c>
      <c r="F37" s="42">
        <f>'1.'!I38</f>
        <v>2648646271.4499998</v>
      </c>
      <c r="G37" s="42">
        <f>'1.'!J38</f>
        <v>11266509996.42</v>
      </c>
      <c r="H37" s="29">
        <f t="shared" si="0"/>
        <v>0.64419789490710055</v>
      </c>
      <c r="I37" s="29">
        <f t="shared" si="1"/>
        <v>0.35560260993943466</v>
      </c>
      <c r="J37" s="106">
        <f t="shared" si="2"/>
        <v>0</v>
      </c>
      <c r="K37" s="43">
        <f>'1.'!P38</f>
        <v>1.9949515346483429E-4</v>
      </c>
      <c r="L37" s="109">
        <v>1</v>
      </c>
    </row>
    <row r="38" spans="1:12">
      <c r="A38" s="74" t="s">
        <v>35</v>
      </c>
      <c r="B38" s="42">
        <f>'1.'!B39</f>
        <v>141561414252.04001</v>
      </c>
      <c r="C38" s="100">
        <f>'1.'!F39</f>
        <v>0</v>
      </c>
      <c r="D38" s="42">
        <f>'1.'!G39</f>
        <v>0</v>
      </c>
      <c r="E38" s="103">
        <f>'1.'!H39</f>
        <v>82151960697.759995</v>
      </c>
      <c r="F38" s="42">
        <f>'1.'!I39</f>
        <v>59409453554.279999</v>
      </c>
      <c r="G38" s="42">
        <f>'1.'!J39</f>
        <v>230734876012.53</v>
      </c>
      <c r="H38" s="29">
        <f t="shared" si="0"/>
        <v>0.58032735213773923</v>
      </c>
      <c r="I38" s="29">
        <f t="shared" si="1"/>
        <v>0.41967264786226072</v>
      </c>
      <c r="J38" s="106">
        <f t="shared" si="2"/>
        <v>0</v>
      </c>
      <c r="K38" s="43">
        <f>'1.'!P39</f>
        <v>0</v>
      </c>
      <c r="L38" s="109">
        <v>1</v>
      </c>
    </row>
    <row r="39" spans="1:12">
      <c r="A39" s="75" t="s">
        <v>82</v>
      </c>
      <c r="B39" s="44">
        <f>'1.'!B40</f>
        <v>8013029494.25</v>
      </c>
      <c r="C39" s="101">
        <f>'1.'!F40</f>
        <v>0</v>
      </c>
      <c r="D39" s="44">
        <f>'1.'!G40</f>
        <v>24377519.119999997</v>
      </c>
      <c r="E39" s="104">
        <f>'1.'!H40</f>
        <v>6163673426.5</v>
      </c>
      <c r="F39" s="44">
        <f>'1.'!I40</f>
        <v>1824978548.6300001</v>
      </c>
      <c r="G39" s="44">
        <f>'1.'!J40</f>
        <v>12104467859.450001</v>
      </c>
      <c r="H39" s="31">
        <f t="shared" si="0"/>
        <v>0.76920638204600855</v>
      </c>
      <c r="I39" s="31">
        <f t="shared" si="1"/>
        <v>0.22775138291198985</v>
      </c>
      <c r="J39" s="107">
        <f t="shared" si="2"/>
        <v>0</v>
      </c>
      <c r="K39" s="45">
        <f>'1.'!P40</f>
        <v>3.042235042001636E-3</v>
      </c>
      <c r="L39" s="110">
        <v>1</v>
      </c>
    </row>
    <row r="40" spans="1:12">
      <c r="A40" s="57"/>
    </row>
  </sheetData>
  <mergeCells count="2">
    <mergeCell ref="B2:C2"/>
    <mergeCell ref="A10:L10"/>
  </mergeCells>
  <hyperlinks>
    <hyperlink ref="B2:C2" location="Índice!A1" display="Clique aqui para voltar ao índice" xr:uid="{1D6809C5-4F98-43EB-879A-432968E15E3D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"/>
  <sheetViews>
    <sheetView showGridLines="0" topLeftCell="A10" zoomScaleNormal="100" workbookViewId="0">
      <selection activeCell="D14" sqref="D14"/>
    </sheetView>
  </sheetViews>
  <sheetFormatPr defaultRowHeight="15"/>
  <cols>
    <col min="1" max="1" width="8.140625" customWidth="1"/>
    <col min="2" max="3" width="16.85546875" customWidth="1"/>
    <col min="4" max="4" width="16.28515625" customWidth="1"/>
  </cols>
  <sheetData>
    <row r="1" spans="1:15" ht="15.75" thickBot="1">
      <c r="A1" s="17"/>
      <c r="B1" s="18"/>
      <c r="C1" s="18"/>
      <c r="D1" s="4"/>
    </row>
    <row r="2" spans="1:15" ht="15.75" thickBot="1">
      <c r="A2" s="17"/>
      <c r="B2" s="140" t="s">
        <v>85</v>
      </c>
      <c r="C2" s="141"/>
      <c r="D2" s="4"/>
    </row>
    <row r="3" spans="1:15">
      <c r="A3" s="17"/>
      <c r="B3" s="18"/>
      <c r="C3" s="18"/>
      <c r="D3" s="4"/>
    </row>
    <row r="4" spans="1:15" ht="17.25">
      <c r="A4" s="19" t="s">
        <v>86</v>
      </c>
      <c r="B4" s="20"/>
      <c r="C4" s="20"/>
      <c r="D4" s="4"/>
    </row>
    <row r="5" spans="1:15" ht="17.25">
      <c r="A5" s="19" t="s">
        <v>103</v>
      </c>
      <c r="B5" s="20"/>
      <c r="C5" s="20"/>
      <c r="D5" s="4"/>
    </row>
    <row r="6" spans="1:15" ht="17.25">
      <c r="A6" s="19" t="s">
        <v>87</v>
      </c>
      <c r="B6" s="20"/>
      <c r="C6" s="20"/>
      <c r="D6" s="4"/>
    </row>
    <row r="7" spans="1:15" ht="17.25">
      <c r="A7" s="19" t="str">
        <f>'1.'!A7</f>
        <v>RGF 3º quadrimestre de 2022</v>
      </c>
      <c r="B7" s="20"/>
      <c r="C7" s="20"/>
      <c r="D7" s="4"/>
    </row>
    <row r="8" spans="1:15" ht="17.25">
      <c r="A8" s="19" t="s">
        <v>89</v>
      </c>
      <c r="B8" s="20"/>
      <c r="C8" s="20"/>
      <c r="D8" s="4"/>
    </row>
    <row r="9" spans="1:15" ht="17.25">
      <c r="A9" s="19" t="s">
        <v>88</v>
      </c>
      <c r="B9" s="20"/>
      <c r="C9" s="20"/>
      <c r="D9" s="4"/>
    </row>
    <row r="10" spans="1:15" s="4" customFormat="1" ht="48" customHeight="1">
      <c r="A10" s="147" t="s">
        <v>133</v>
      </c>
      <c r="B10" s="147"/>
      <c r="C10" s="147"/>
      <c r="D10" s="147"/>
      <c r="E10" s="147"/>
      <c r="F10" s="147"/>
      <c r="G10" s="147"/>
      <c r="H10" s="147"/>
      <c r="I10" s="147"/>
      <c r="J10" s="147"/>
      <c r="K10" s="56"/>
      <c r="L10" s="56"/>
      <c r="M10" s="56"/>
      <c r="N10" s="56"/>
      <c r="O10" s="56"/>
    </row>
    <row r="12" spans="1:15" ht="76.5">
      <c r="A12" s="68" t="s">
        <v>12</v>
      </c>
      <c r="B12" s="68" t="s">
        <v>3</v>
      </c>
      <c r="C12" s="68" t="s">
        <v>6</v>
      </c>
      <c r="D12" s="68" t="s">
        <v>77</v>
      </c>
    </row>
    <row r="13" spans="1:15">
      <c r="A13" s="73" t="s">
        <v>13</v>
      </c>
      <c r="B13" s="26">
        <f>'1.'!E14</f>
        <v>575185729.99999988</v>
      </c>
      <c r="C13" s="26">
        <f>'1.'!I14</f>
        <v>1333893359.9000001</v>
      </c>
      <c r="D13" s="65">
        <f>B13/C13</f>
        <v>0.43120818147195866</v>
      </c>
    </row>
    <row r="14" spans="1:15">
      <c r="A14" s="74" t="s">
        <v>14</v>
      </c>
      <c r="B14" s="28">
        <f>'1.'!E15</f>
        <v>970683694.39999998</v>
      </c>
      <c r="C14" s="28">
        <f>'1.'!I15</f>
        <v>2810096854.3099999</v>
      </c>
      <c r="D14" s="61">
        <f t="shared" ref="D14:D39" si="0">B14/C14</f>
        <v>0.34542713106532574</v>
      </c>
    </row>
    <row r="15" spans="1:15">
      <c r="A15" s="74" t="s">
        <v>15</v>
      </c>
      <c r="B15" s="28">
        <f>'1.'!E16</f>
        <v>1047370321.6799999</v>
      </c>
      <c r="C15" s="28">
        <f>'1.'!I16</f>
        <v>3046998809.5200005</v>
      </c>
      <c r="D15" s="61">
        <f t="shared" si="0"/>
        <v>0.34373834292537653</v>
      </c>
    </row>
    <row r="16" spans="1:15">
      <c r="A16" s="74" t="s">
        <v>16</v>
      </c>
      <c r="B16" s="28">
        <f>'1.'!E17</f>
        <v>101126057.25</v>
      </c>
      <c r="C16" s="28">
        <f>'1.'!I17</f>
        <v>120919884.79999998</v>
      </c>
      <c r="D16" s="61">
        <f t="shared" si="0"/>
        <v>0.8363062652371962</v>
      </c>
    </row>
    <row r="17" spans="1:4">
      <c r="A17" s="74" t="s">
        <v>17</v>
      </c>
      <c r="B17" s="28">
        <f>'1.'!E18</f>
        <v>4499396426.1599998</v>
      </c>
      <c r="C17" s="28">
        <f>'1.'!I18</f>
        <v>10544776496.610003</v>
      </c>
      <c r="D17" s="61">
        <f t="shared" si="0"/>
        <v>0.42669433796026807</v>
      </c>
    </row>
    <row r="18" spans="1:4">
      <c r="A18" s="74" t="s">
        <v>18</v>
      </c>
      <c r="B18" s="28">
        <f>'1.'!E19</f>
        <v>2991356227.4700003</v>
      </c>
      <c r="C18" s="28">
        <f>'1.'!I19</f>
        <v>4464943846.6700001</v>
      </c>
      <c r="D18" s="61">
        <f t="shared" si="0"/>
        <v>0.6699650276007354</v>
      </c>
    </row>
    <row r="19" spans="1:4">
      <c r="A19" s="74" t="s">
        <v>19</v>
      </c>
      <c r="B19" s="28">
        <f>'1.'!E20</f>
        <v>4649239692.8299999</v>
      </c>
      <c r="C19" s="28">
        <f>'1.'!I20</f>
        <v>4779100423.2300005</v>
      </c>
      <c r="D19" s="61">
        <f t="shared" si="0"/>
        <v>0.97282736940015313</v>
      </c>
    </row>
    <row r="20" spans="1:4">
      <c r="A20" s="74" t="s">
        <v>20</v>
      </c>
      <c r="B20" s="28">
        <f>'1.'!E21</f>
        <v>750052681.84000003</v>
      </c>
      <c r="C20" s="28">
        <f>'1.'!I21</f>
        <v>3921311095.1900001</v>
      </c>
      <c r="D20" s="61">
        <f t="shared" si="0"/>
        <v>0.19127599510276999</v>
      </c>
    </row>
    <row r="21" spans="1:4">
      <c r="A21" s="74" t="s">
        <v>21</v>
      </c>
      <c r="B21" s="28">
        <f>'1.'!E22</f>
        <v>2712819524.5799994</v>
      </c>
      <c r="C21" s="28">
        <f>'1.'!I22</f>
        <v>7994751673.3900003</v>
      </c>
      <c r="D21" s="61">
        <f t="shared" si="0"/>
        <v>0.33932505165975813</v>
      </c>
    </row>
    <row r="22" spans="1:4">
      <c r="A22" s="74" t="s">
        <v>22</v>
      </c>
      <c r="B22" s="28">
        <f>'1.'!E23</f>
        <v>2487357410.8000002</v>
      </c>
      <c r="C22" s="28">
        <f>'1.'!I23</f>
        <v>3101970283.5499997</v>
      </c>
      <c r="D22" s="61">
        <f t="shared" si="0"/>
        <v>0.80186371352126051</v>
      </c>
    </row>
    <row r="23" spans="1:4">
      <c r="A23" s="74" t="s">
        <v>23</v>
      </c>
      <c r="B23" s="28">
        <f>'1.'!E24</f>
        <v>9764906889.4400005</v>
      </c>
      <c r="C23" s="28">
        <f>'1.'!I24</f>
        <v>28652296199.829998</v>
      </c>
      <c r="D23" s="61">
        <f t="shared" si="0"/>
        <v>0.34080713187300982</v>
      </c>
    </row>
    <row r="24" spans="1:4">
      <c r="A24" s="74" t="s">
        <v>24</v>
      </c>
      <c r="B24" s="28">
        <f>'1.'!E25</f>
        <v>3663582066.1599998</v>
      </c>
      <c r="C24" s="28">
        <f>'1.'!I25</f>
        <v>4265451766.4499998</v>
      </c>
      <c r="D24" s="61">
        <f t="shared" si="0"/>
        <v>0.85889661089968972</v>
      </c>
    </row>
    <row r="25" spans="1:4">
      <c r="A25" s="74" t="s">
        <v>25</v>
      </c>
      <c r="B25" s="28">
        <f>'1.'!E26</f>
        <v>3447454300.1800003</v>
      </c>
      <c r="C25" s="28">
        <f>'1.'!I26</f>
        <v>4640171053.4400005</v>
      </c>
      <c r="D25" s="61">
        <f t="shared" si="0"/>
        <v>0.74295845141834216</v>
      </c>
    </row>
    <row r="26" spans="1:4">
      <c r="A26" s="74" t="s">
        <v>26</v>
      </c>
      <c r="B26" s="28">
        <f>'1.'!E27</f>
        <v>3614096010.7300005</v>
      </c>
      <c r="C26" s="28">
        <f>'1.'!I27</f>
        <v>5733901071.9499998</v>
      </c>
      <c r="D26" s="61">
        <f t="shared" si="0"/>
        <v>0.63030316801418229</v>
      </c>
    </row>
    <row r="27" spans="1:4">
      <c r="A27" s="74" t="s">
        <v>27</v>
      </c>
      <c r="B27" s="28">
        <f>'1.'!E28</f>
        <v>1199408818.48</v>
      </c>
      <c r="C27" s="28">
        <f>'1.'!I28</f>
        <v>2996975306.6099997</v>
      </c>
      <c r="D27" s="61">
        <f t="shared" si="0"/>
        <v>0.40020644008465323</v>
      </c>
    </row>
    <row r="28" spans="1:4">
      <c r="A28" s="74" t="s">
        <v>28</v>
      </c>
      <c r="B28" s="28">
        <f>'1.'!E29</f>
        <v>3182264420.5600004</v>
      </c>
      <c r="C28" s="28">
        <f>'1.'!I29</f>
        <v>7952916669.96</v>
      </c>
      <c r="D28" s="61">
        <f t="shared" si="0"/>
        <v>0.40013803144450727</v>
      </c>
    </row>
    <row r="29" spans="1:4">
      <c r="A29" s="74" t="s">
        <v>29</v>
      </c>
      <c r="B29" s="28">
        <f>'1.'!E30</f>
        <v>2056140194.99</v>
      </c>
      <c r="C29" s="28">
        <f>'1.'!I30</f>
        <v>2670362238.48</v>
      </c>
      <c r="D29" s="61">
        <f t="shared" si="0"/>
        <v>0.76998549685917439</v>
      </c>
    </row>
    <row r="30" spans="1:4">
      <c r="A30" s="74" t="s">
        <v>79</v>
      </c>
      <c r="B30" s="28">
        <f>'1.'!E31</f>
        <v>5763875412.8800001</v>
      </c>
      <c r="C30" s="28">
        <f>'1.'!I31</f>
        <v>11989722999.099998</v>
      </c>
      <c r="D30" s="61">
        <f t="shared" si="0"/>
        <v>0.48073466028470063</v>
      </c>
    </row>
    <row r="31" spans="1:4">
      <c r="A31" s="74" t="s">
        <v>30</v>
      </c>
      <c r="B31" s="28">
        <f>'1.'!E32</f>
        <v>7126412155.1600008</v>
      </c>
      <c r="C31" s="28">
        <f>'1.'!I32</f>
        <v>24665818214.349998</v>
      </c>
      <c r="D31" s="61">
        <f t="shared" si="0"/>
        <v>0.28891853873365614</v>
      </c>
    </row>
    <row r="32" spans="1:4">
      <c r="A32" s="74" t="s">
        <v>80</v>
      </c>
      <c r="B32" s="28">
        <f>'1.'!E33</f>
        <v>3407185164.04</v>
      </c>
      <c r="C32" s="28">
        <f>'1.'!I33</f>
        <v>4807692709.8899994</v>
      </c>
      <c r="D32" s="61">
        <f t="shared" si="0"/>
        <v>0.70869445483298299</v>
      </c>
    </row>
    <row r="33" spans="1:4">
      <c r="A33" s="74" t="s">
        <v>31</v>
      </c>
      <c r="B33" s="28">
        <f>'1.'!E34</f>
        <v>1007719259.4399999</v>
      </c>
      <c r="C33" s="28">
        <f>'1.'!I34</f>
        <v>1186593472.7800002</v>
      </c>
      <c r="D33" s="61">
        <f t="shared" si="0"/>
        <v>0.84925400531580009</v>
      </c>
    </row>
    <row r="34" spans="1:4">
      <c r="A34" s="74" t="s">
        <v>81</v>
      </c>
      <c r="B34" s="28">
        <f>'1.'!E35</f>
        <v>159017816.34</v>
      </c>
      <c r="C34" s="28">
        <f>'1.'!I35</f>
        <v>165747631.79000002</v>
      </c>
      <c r="D34" s="61">
        <f t="shared" si="0"/>
        <v>0.95939721504723152</v>
      </c>
    </row>
    <row r="35" spans="1:4">
      <c r="A35" s="74" t="s">
        <v>32</v>
      </c>
      <c r="B35" s="28">
        <f>'1.'!E36</f>
        <v>8823405830.1899986</v>
      </c>
      <c r="C35" s="28">
        <f>'1.'!I36</f>
        <v>18411003949.519997</v>
      </c>
      <c r="D35" s="61">
        <f t="shared" si="0"/>
        <v>0.47924631673440266</v>
      </c>
    </row>
    <row r="36" spans="1:4">
      <c r="A36" s="74" t="s">
        <v>33</v>
      </c>
      <c r="B36" s="28">
        <f>'1.'!E37</f>
        <v>3455948665.1699996</v>
      </c>
      <c r="C36" s="28">
        <f>'1.'!I37</f>
        <v>8992160188.0900002</v>
      </c>
      <c r="D36" s="61">
        <f t="shared" si="0"/>
        <v>0.38432908143110694</v>
      </c>
    </row>
    <row r="37" spans="1:4">
      <c r="A37" s="74" t="s">
        <v>34</v>
      </c>
      <c r="B37" s="28">
        <f>'1.'!E38</f>
        <v>1365613208.98</v>
      </c>
      <c r="C37" s="28">
        <f>'1.'!I38</f>
        <v>2648646271.4499998</v>
      </c>
      <c r="D37" s="61">
        <f t="shared" si="0"/>
        <v>0.515589123281606</v>
      </c>
    </row>
    <row r="38" spans="1:4">
      <c r="A38" s="74" t="s">
        <v>35</v>
      </c>
      <c r="B38" s="28">
        <f>'1.'!E39</f>
        <v>38367743996.279999</v>
      </c>
      <c r="C38" s="28">
        <f>'1.'!I39</f>
        <v>59409453554.279999</v>
      </c>
      <c r="D38" s="61">
        <f t="shared" si="0"/>
        <v>0.64581883355020175</v>
      </c>
    </row>
    <row r="39" spans="1:4">
      <c r="A39" s="75" t="s">
        <v>82</v>
      </c>
      <c r="B39" s="30">
        <f>'1.'!E40</f>
        <v>1612426438.1399999</v>
      </c>
      <c r="C39" s="30">
        <f>'1.'!I40</f>
        <v>1824978548.6300001</v>
      </c>
      <c r="D39" s="66">
        <f t="shared" si="0"/>
        <v>0.88353172115389422</v>
      </c>
    </row>
    <row r="40" spans="1:4">
      <c r="A40" s="57"/>
      <c r="D40" s="67"/>
    </row>
  </sheetData>
  <mergeCells count="2">
    <mergeCell ref="B2:C2"/>
    <mergeCell ref="A10:J10"/>
  </mergeCells>
  <hyperlinks>
    <hyperlink ref="B2:C2" location="Índice!A1" display="Clique aqui para voltar ao índice" xr:uid="{5BEF02BA-549D-47AC-AA69-3CA2366C5157}"/>
  </hyperlinks>
  <pageMargins left="0.51181102362204722" right="0.51181102362204722" top="0.78740157480314965" bottom="0.78740157480314965" header="0.31496062992125984" footer="0.31496062992125984"/>
  <pageSetup paperSize="9"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showGridLines="0" zoomScaleNormal="100" workbookViewId="0">
      <selection activeCell="K4" sqref="K4"/>
    </sheetView>
  </sheetViews>
  <sheetFormatPr defaultRowHeight="15"/>
  <cols>
    <col min="2" max="2" width="16.42578125" bestFit="1" customWidth="1"/>
    <col min="3" max="3" width="15.42578125" bestFit="1" customWidth="1"/>
    <col min="4" max="4" width="17.28515625" customWidth="1"/>
    <col min="5" max="5" width="14.42578125" customWidth="1"/>
    <col min="6" max="6" width="17.7109375" customWidth="1"/>
    <col min="7" max="7" width="14" customWidth="1"/>
    <col min="8" max="8" width="13.42578125" customWidth="1"/>
    <col min="9" max="9" width="13.85546875" customWidth="1"/>
    <col min="10" max="10" width="13.28515625" customWidth="1"/>
  </cols>
  <sheetData>
    <row r="1" spans="1:15" ht="15.75" thickBot="1">
      <c r="A1" s="17"/>
      <c r="B1" s="18"/>
      <c r="C1" s="18"/>
    </row>
    <row r="2" spans="1:15" ht="15.75" thickBot="1">
      <c r="B2" s="140" t="s">
        <v>85</v>
      </c>
      <c r="C2" s="141"/>
    </row>
    <row r="3" spans="1:15">
      <c r="A3" s="17"/>
      <c r="B3" s="18"/>
      <c r="C3" s="18"/>
    </row>
    <row r="4" spans="1:15" ht="17.25">
      <c r="A4" s="19" t="s">
        <v>86</v>
      </c>
      <c r="B4" s="20"/>
      <c r="C4" s="20"/>
    </row>
    <row r="5" spans="1:15" ht="17.25">
      <c r="A5" s="19" t="s">
        <v>104</v>
      </c>
      <c r="B5" s="20"/>
      <c r="C5" s="20"/>
    </row>
    <row r="6" spans="1:15" ht="17.25">
      <c r="A6" s="19" t="s">
        <v>87</v>
      </c>
      <c r="B6" s="20"/>
      <c r="C6" s="20"/>
    </row>
    <row r="7" spans="1:15" ht="17.25">
      <c r="A7" s="19" t="str">
        <f>'1.'!A7</f>
        <v>RGF 3º quadrimestre de 2022</v>
      </c>
      <c r="B7" s="20"/>
      <c r="C7" s="20"/>
    </row>
    <row r="8" spans="1:15" ht="17.25">
      <c r="A8" s="19" t="s">
        <v>89</v>
      </c>
      <c r="B8" s="20"/>
      <c r="C8" s="20"/>
    </row>
    <row r="9" spans="1:15" ht="17.25" customHeight="1">
      <c r="A9" s="19" t="s">
        <v>88</v>
      </c>
      <c r="B9" s="20"/>
      <c r="C9" s="20"/>
    </row>
    <row r="10" spans="1:15" s="4" customFormat="1" ht="43.5" customHeight="1">
      <c r="A10" s="147" t="s">
        <v>133</v>
      </c>
      <c r="B10" s="147"/>
      <c r="C10" s="147"/>
      <c r="D10" s="147"/>
      <c r="E10" s="147"/>
      <c r="F10" s="147"/>
      <c r="G10" s="147"/>
      <c r="H10" s="147"/>
      <c r="I10" s="147"/>
      <c r="J10" s="147"/>
      <c r="K10" s="56"/>
      <c r="L10" s="56"/>
      <c r="M10" s="56"/>
      <c r="N10" s="56"/>
      <c r="O10" s="56"/>
    </row>
    <row r="12" spans="1:15">
      <c r="A12" s="160" t="s">
        <v>12</v>
      </c>
      <c r="B12" s="162" t="s">
        <v>2</v>
      </c>
      <c r="C12" s="162"/>
      <c r="D12" s="162"/>
      <c r="E12" s="162"/>
      <c r="F12" s="160" t="s">
        <v>64</v>
      </c>
      <c r="G12" s="163" t="s">
        <v>96</v>
      </c>
      <c r="H12" s="164"/>
      <c r="I12" s="164"/>
      <c r="J12" s="165"/>
    </row>
    <row r="13" spans="1:15" ht="76.5">
      <c r="A13" s="161"/>
      <c r="B13" s="76" t="s">
        <v>3</v>
      </c>
      <c r="C13" s="76" t="s">
        <v>61</v>
      </c>
      <c r="D13" s="76" t="s">
        <v>62</v>
      </c>
      <c r="E13" s="76" t="s">
        <v>63</v>
      </c>
      <c r="F13" s="161"/>
      <c r="G13" s="76" t="s">
        <v>3</v>
      </c>
      <c r="H13" s="76" t="s">
        <v>61</v>
      </c>
      <c r="I13" s="76" t="s">
        <v>62</v>
      </c>
      <c r="J13" s="76" t="s">
        <v>63</v>
      </c>
    </row>
    <row r="14" spans="1:15">
      <c r="A14" s="73" t="s">
        <v>13</v>
      </c>
      <c r="B14" s="26">
        <v>575185729.99999988</v>
      </c>
      <c r="C14" s="26">
        <v>83017848.090000004</v>
      </c>
      <c r="D14" s="26">
        <v>26204038.170000002</v>
      </c>
      <c r="E14" s="26">
        <v>28218767.830000006</v>
      </c>
      <c r="F14" s="26">
        <f>'1.'!J14</f>
        <v>7968319334.4700003</v>
      </c>
      <c r="G14" s="41">
        <f>B14/F14</f>
        <v>7.2184071176943795E-2</v>
      </c>
      <c r="H14" s="41">
        <f>C14/F14</f>
        <v>1.041848909479251E-2</v>
      </c>
      <c r="I14" s="41">
        <f>D14/F14</f>
        <v>3.2885276141788712E-3</v>
      </c>
      <c r="J14" s="41">
        <f>E14/F14</f>
        <v>3.5413700989528592E-3</v>
      </c>
    </row>
    <row r="15" spans="1:15">
      <c r="A15" s="74" t="s">
        <v>14</v>
      </c>
      <c r="B15" s="28">
        <v>970683694.39999998</v>
      </c>
      <c r="C15" s="28">
        <v>102969342.25</v>
      </c>
      <c r="D15" s="28">
        <v>132563182.06999999</v>
      </c>
      <c r="E15" s="28">
        <v>1740535.58</v>
      </c>
      <c r="F15" s="28">
        <f>'1.'!J15</f>
        <v>13148926097</v>
      </c>
      <c r="G15" s="43">
        <f t="shared" ref="G15:G40" si="0">B15/F15</f>
        <v>7.3822279267465568E-2</v>
      </c>
      <c r="H15" s="43">
        <f t="shared" ref="H15:H40" si="1">C15/F15</f>
        <v>7.8310077561005546E-3</v>
      </c>
      <c r="I15" s="43">
        <f t="shared" ref="I15:I40" si="2">D15/F15</f>
        <v>1.0081673673734087E-2</v>
      </c>
      <c r="J15" s="43">
        <f t="shared" ref="J15:J40" si="3">E15/F15</f>
        <v>1.323709303071612E-4</v>
      </c>
    </row>
    <row r="16" spans="1:15">
      <c r="A16" s="74" t="s">
        <v>15</v>
      </c>
      <c r="B16" s="28">
        <v>1047370321.6799999</v>
      </c>
      <c r="C16" s="28">
        <v>183675104.19999999</v>
      </c>
      <c r="D16" s="28">
        <v>180912763.46000001</v>
      </c>
      <c r="E16" s="28">
        <v>68425917.980000004</v>
      </c>
      <c r="F16" s="28">
        <f>'1.'!J16</f>
        <v>22401830451.369999</v>
      </c>
      <c r="G16" s="43">
        <f t="shared" si="0"/>
        <v>4.6753783087218538E-2</v>
      </c>
      <c r="H16" s="43">
        <f t="shared" si="1"/>
        <v>8.1991114341626141E-3</v>
      </c>
      <c r="I16" s="43">
        <f t="shared" si="2"/>
        <v>8.0758027274925731E-3</v>
      </c>
      <c r="J16" s="43">
        <f t="shared" si="3"/>
        <v>3.0544788796852702E-3</v>
      </c>
    </row>
    <row r="17" spans="1:10">
      <c r="A17" s="74" t="s">
        <v>16</v>
      </c>
      <c r="B17" s="28">
        <v>101126057.25</v>
      </c>
      <c r="C17" s="28">
        <v>10886722.91</v>
      </c>
      <c r="D17" s="28"/>
      <c r="E17" s="28">
        <v>39142532.759999998</v>
      </c>
      <c r="F17" s="28">
        <f>'1.'!J17</f>
        <v>7242022582.7200003</v>
      </c>
      <c r="G17" s="43">
        <f t="shared" si="0"/>
        <v>1.3963786510593632E-2</v>
      </c>
      <c r="H17" s="43">
        <f t="shared" si="1"/>
        <v>1.5032710524786989E-3</v>
      </c>
      <c r="I17" s="43">
        <f t="shared" si="2"/>
        <v>0</v>
      </c>
      <c r="J17" s="43">
        <f t="shared" si="3"/>
        <v>5.4049172469300176E-3</v>
      </c>
    </row>
    <row r="18" spans="1:10">
      <c r="A18" s="74" t="s">
        <v>17</v>
      </c>
      <c r="B18" s="28">
        <v>4499396426.1599998</v>
      </c>
      <c r="C18" s="28">
        <v>544323529.48000002</v>
      </c>
      <c r="D18" s="28">
        <v>707502151.85000002</v>
      </c>
      <c r="E18" s="28">
        <v>43450970.760000005</v>
      </c>
      <c r="F18" s="28">
        <f>'1.'!J18</f>
        <v>55298488312.139999</v>
      </c>
      <c r="G18" s="43">
        <f t="shared" si="0"/>
        <v>8.1365631565957677E-2</v>
      </c>
      <c r="H18" s="43">
        <f t="shared" si="1"/>
        <v>9.8433708785580221E-3</v>
      </c>
      <c r="I18" s="43">
        <f t="shared" si="2"/>
        <v>1.2794240375187218E-2</v>
      </c>
      <c r="J18" s="43">
        <f t="shared" si="3"/>
        <v>7.8575331959772506E-4</v>
      </c>
    </row>
    <row r="19" spans="1:10">
      <c r="A19" s="74" t="s">
        <v>18</v>
      </c>
      <c r="B19" s="28">
        <v>2991356227.4700003</v>
      </c>
      <c r="C19" s="28">
        <v>49779149.989999995</v>
      </c>
      <c r="D19" s="28">
        <v>243911432.94</v>
      </c>
      <c r="E19" s="28">
        <v>26369955.41</v>
      </c>
      <c r="F19" s="28">
        <f>'1.'!J19</f>
        <v>30275603633.790001</v>
      </c>
      <c r="G19" s="43">
        <f t="shared" si="0"/>
        <v>9.8804181203224858E-2</v>
      </c>
      <c r="H19" s="43">
        <f t="shared" si="1"/>
        <v>1.6442000824202386E-3</v>
      </c>
      <c r="I19" s="43">
        <f t="shared" si="2"/>
        <v>8.0563689461099729E-3</v>
      </c>
      <c r="J19" s="43">
        <f t="shared" si="3"/>
        <v>8.70996850433364E-4</v>
      </c>
    </row>
    <row r="20" spans="1:10">
      <c r="A20" s="74" t="s">
        <v>19</v>
      </c>
      <c r="B20" s="28">
        <v>4649239692.8299999</v>
      </c>
      <c r="C20" s="28">
        <v>25100646.560000002</v>
      </c>
      <c r="D20" s="28">
        <v>593993867.55000007</v>
      </c>
      <c r="E20" s="28">
        <v>206418748.38999999</v>
      </c>
      <c r="F20" s="28">
        <f>'1.'!J20</f>
        <v>29377546367.889999</v>
      </c>
      <c r="G20" s="43">
        <f t="shared" si="0"/>
        <v>0.15825827094640119</v>
      </c>
      <c r="H20" s="43">
        <f t="shared" si="1"/>
        <v>8.5441603072186113E-4</v>
      </c>
      <c r="I20" s="43">
        <f t="shared" si="2"/>
        <v>2.0219315122900879E-2</v>
      </c>
      <c r="J20" s="43">
        <f t="shared" si="3"/>
        <v>7.0264121382042338E-3</v>
      </c>
    </row>
    <row r="21" spans="1:10">
      <c r="A21" s="74" t="s">
        <v>20</v>
      </c>
      <c r="B21" s="28">
        <v>750052681.84000003</v>
      </c>
      <c r="C21" s="28">
        <v>182073754.19</v>
      </c>
      <c r="D21" s="28">
        <v>174291557.47999999</v>
      </c>
      <c r="E21" s="28">
        <v>9373614.9199999999</v>
      </c>
      <c r="F21" s="28">
        <f>'1.'!J21</f>
        <v>21193712380.060001</v>
      </c>
      <c r="G21" s="43">
        <f t="shared" si="0"/>
        <v>3.5390339756883903E-2</v>
      </c>
      <c r="H21" s="43">
        <f t="shared" si="1"/>
        <v>8.5909325806130688E-3</v>
      </c>
      <c r="I21" s="43">
        <f t="shared" si="2"/>
        <v>8.2237389257004984E-3</v>
      </c>
      <c r="J21" s="43">
        <f t="shared" si="3"/>
        <v>4.4228282199484405E-4</v>
      </c>
    </row>
    <row r="22" spans="1:10">
      <c r="A22" s="74" t="s">
        <v>21</v>
      </c>
      <c r="B22" s="28">
        <v>2712819524.5799994</v>
      </c>
      <c r="C22" s="28">
        <v>934760235.00999999</v>
      </c>
      <c r="D22" s="28">
        <v>242121560.69</v>
      </c>
      <c r="E22" s="28">
        <v>31944881.360000003</v>
      </c>
      <c r="F22" s="28">
        <f>'1.'!J22</f>
        <v>37199050718.190002</v>
      </c>
      <c r="G22" s="43">
        <f t="shared" si="0"/>
        <v>7.2927117015205309E-2</v>
      </c>
      <c r="H22" s="43">
        <f t="shared" si="1"/>
        <v>2.5128604546699108E-2</v>
      </c>
      <c r="I22" s="43">
        <f t="shared" si="2"/>
        <v>6.5088101985248973E-3</v>
      </c>
      <c r="J22" s="43">
        <f t="shared" si="3"/>
        <v>8.5875528389167319E-4</v>
      </c>
    </row>
    <row r="23" spans="1:10">
      <c r="A23" s="74" t="s">
        <v>22</v>
      </c>
      <c r="B23" s="28">
        <v>2487357410.8000002</v>
      </c>
      <c r="C23" s="28">
        <v>127173538.36999999</v>
      </c>
      <c r="D23" s="28">
        <v>30162829.68</v>
      </c>
      <c r="E23" s="28">
        <v>5952241.0700000003</v>
      </c>
      <c r="F23" s="28">
        <f>'1.'!J23</f>
        <v>22134638694.290001</v>
      </c>
      <c r="G23" s="43">
        <f t="shared" si="0"/>
        <v>0.11237397841247147</v>
      </c>
      <c r="H23" s="43">
        <f t="shared" si="1"/>
        <v>5.7454535457498353E-3</v>
      </c>
      <c r="I23" s="43">
        <f t="shared" si="2"/>
        <v>1.3626980813461846E-3</v>
      </c>
      <c r="J23" s="43">
        <f t="shared" si="3"/>
        <v>2.6891069478064174E-4</v>
      </c>
    </row>
    <row r="24" spans="1:10">
      <c r="A24" s="74" t="s">
        <v>23</v>
      </c>
      <c r="B24" s="28">
        <v>9764906889.4400005</v>
      </c>
      <c r="C24" s="28">
        <v>1112577610.6399999</v>
      </c>
      <c r="D24" s="28">
        <v>959835891.48000002</v>
      </c>
      <c r="E24" s="28">
        <v>130553047.77</v>
      </c>
      <c r="F24" s="28">
        <f>'1.'!J24</f>
        <v>91403876912.770004</v>
      </c>
      <c r="G24" s="43">
        <f t="shared" si="0"/>
        <v>0.10683252416917721</v>
      </c>
      <c r="H24" s="43">
        <f t="shared" si="1"/>
        <v>1.2172105256561191E-2</v>
      </c>
      <c r="I24" s="43">
        <f t="shared" si="2"/>
        <v>1.0501041355127702E-2</v>
      </c>
      <c r="J24" s="43">
        <f t="shared" si="3"/>
        <v>1.4283097411129666E-3</v>
      </c>
    </row>
    <row r="25" spans="1:10">
      <c r="A25" s="74" t="s">
        <v>24</v>
      </c>
      <c r="B25" s="28">
        <v>3663582066.1599998</v>
      </c>
      <c r="C25" s="28">
        <v>41585711.649999999</v>
      </c>
      <c r="D25" s="28">
        <v>189563432.97999999</v>
      </c>
      <c r="E25" s="28">
        <v>37230069.229999997</v>
      </c>
      <c r="F25" s="28">
        <f>'1.'!J25</f>
        <v>18352650109.299999</v>
      </c>
      <c r="G25" s="43">
        <f t="shared" si="0"/>
        <v>0.19962141948663428</v>
      </c>
      <c r="H25" s="43">
        <f t="shared" si="1"/>
        <v>2.2659240710379428E-3</v>
      </c>
      <c r="I25" s="43">
        <f t="shared" si="2"/>
        <v>1.0328940608089121E-2</v>
      </c>
      <c r="J25" s="43">
        <f t="shared" si="3"/>
        <v>2.0285936367922188E-3</v>
      </c>
    </row>
    <row r="26" spans="1:10">
      <c r="A26" s="74" t="s">
        <v>25</v>
      </c>
      <c r="B26" s="28">
        <v>3447454300.1800003</v>
      </c>
      <c r="C26" s="28">
        <v>345456907.44999999</v>
      </c>
      <c r="D26" s="28">
        <v>10455885.57</v>
      </c>
      <c r="E26" s="28">
        <v>339565617.95999998</v>
      </c>
      <c r="F26" s="28">
        <f>'1.'!J26</f>
        <v>29286462391.07</v>
      </c>
      <c r="G26" s="43">
        <f t="shared" si="0"/>
        <v>0.11771494467802963</v>
      </c>
      <c r="H26" s="43">
        <f t="shared" si="1"/>
        <v>1.1795788198554714E-2</v>
      </c>
      <c r="I26" s="43">
        <f t="shared" si="2"/>
        <v>3.5702111884937658E-4</v>
      </c>
      <c r="J26" s="43">
        <f t="shared" si="3"/>
        <v>1.1594627354635362E-2</v>
      </c>
    </row>
    <row r="27" spans="1:10">
      <c r="A27" s="74" t="s">
        <v>26</v>
      </c>
      <c r="B27" s="28">
        <v>3614096010.7300005</v>
      </c>
      <c r="C27" s="28">
        <v>385912841.81999999</v>
      </c>
      <c r="D27" s="28">
        <v>342354818.17000002</v>
      </c>
      <c r="E27" s="28">
        <v>11652103.449999999</v>
      </c>
      <c r="F27" s="28">
        <f>'1.'!J27</f>
        <v>34198301843.200001</v>
      </c>
      <c r="G27" s="43">
        <f t="shared" si="0"/>
        <v>0.10568056938326101</v>
      </c>
      <c r="H27" s="43">
        <f t="shared" si="1"/>
        <v>1.1284561543126299E-2</v>
      </c>
      <c r="I27" s="43">
        <f t="shared" si="2"/>
        <v>1.0010871877197432E-2</v>
      </c>
      <c r="J27" s="43">
        <f t="shared" si="3"/>
        <v>3.4072169733529931E-4</v>
      </c>
    </row>
    <row r="28" spans="1:10">
      <c r="A28" s="74" t="s">
        <v>27</v>
      </c>
      <c r="B28" s="28">
        <v>1199408818.48</v>
      </c>
      <c r="C28" s="28">
        <v>88381141.469999999</v>
      </c>
      <c r="D28" s="28">
        <v>502593.24</v>
      </c>
      <c r="E28" s="28">
        <v>11155455.77</v>
      </c>
      <c r="F28" s="28">
        <f>'1.'!J28</f>
        <v>15755878027.209999</v>
      </c>
      <c r="G28" s="43">
        <f t="shared" si="0"/>
        <v>7.6124530566221163E-2</v>
      </c>
      <c r="H28" s="43">
        <f t="shared" si="1"/>
        <v>5.609407569503142E-3</v>
      </c>
      <c r="I28" s="43">
        <f t="shared" si="2"/>
        <v>3.1898777023535872E-5</v>
      </c>
      <c r="J28" s="43">
        <f t="shared" si="3"/>
        <v>7.0801866774639988E-4</v>
      </c>
    </row>
    <row r="29" spans="1:10">
      <c r="A29" s="74" t="s">
        <v>28</v>
      </c>
      <c r="B29" s="28">
        <v>3182264420.5600004</v>
      </c>
      <c r="C29" s="28">
        <v>118572060.53999999</v>
      </c>
      <c r="D29" s="28">
        <v>131759023.40000001</v>
      </c>
      <c r="E29" s="28">
        <v>31272321.460000001</v>
      </c>
      <c r="F29" s="28">
        <f>'1.'!J29</f>
        <v>36697903274.870003</v>
      </c>
      <c r="G29" s="43">
        <f t="shared" si="0"/>
        <v>8.6715156359877157E-2</v>
      </c>
      <c r="H29" s="43">
        <f t="shared" si="1"/>
        <v>3.2310309298023516E-3</v>
      </c>
      <c r="I29" s="43">
        <f t="shared" si="2"/>
        <v>3.5903692484313124E-3</v>
      </c>
      <c r="J29" s="43">
        <f t="shared" si="3"/>
        <v>8.5215553667379867E-4</v>
      </c>
    </row>
    <row r="30" spans="1:10">
      <c r="A30" s="74" t="s">
        <v>29</v>
      </c>
      <c r="B30" s="28">
        <v>2056140194.99</v>
      </c>
      <c r="C30" s="28">
        <v>62905391.130000003</v>
      </c>
      <c r="D30" s="28">
        <v>162080311.41</v>
      </c>
      <c r="E30" s="28">
        <v>3368076.9699999997</v>
      </c>
      <c r="F30" s="28">
        <f>'1.'!J30</f>
        <v>13495207706.16</v>
      </c>
      <c r="G30" s="43">
        <f t="shared" si="0"/>
        <v>0.15236076685588601</v>
      </c>
      <c r="H30" s="43">
        <f t="shared" si="1"/>
        <v>4.6613132972593164E-3</v>
      </c>
      <c r="I30" s="43">
        <f t="shared" si="2"/>
        <v>1.2010212435338589E-2</v>
      </c>
      <c r="J30" s="43">
        <f t="shared" si="3"/>
        <v>2.4957577855304981E-4</v>
      </c>
    </row>
    <row r="31" spans="1:10">
      <c r="A31" s="74" t="s">
        <v>79</v>
      </c>
      <c r="B31" s="28">
        <v>5763875412.8800001</v>
      </c>
      <c r="C31" s="28">
        <v>152100703.55000001</v>
      </c>
      <c r="D31" s="28">
        <v>24990096.350000001</v>
      </c>
      <c r="E31" s="28">
        <v>95805729.230000004</v>
      </c>
      <c r="F31" s="28">
        <f>'1.'!J31</f>
        <v>55743548179.089996</v>
      </c>
      <c r="G31" s="43">
        <f t="shared" si="0"/>
        <v>0.10339986601430749</v>
      </c>
      <c r="H31" s="43">
        <f t="shared" si="1"/>
        <v>2.7285795131185178E-3</v>
      </c>
      <c r="I31" s="43">
        <f t="shared" si="2"/>
        <v>4.4830473061587521E-4</v>
      </c>
      <c r="J31" s="43">
        <f t="shared" si="3"/>
        <v>1.7186873164621724E-3</v>
      </c>
    </row>
    <row r="32" spans="1:10">
      <c r="A32" s="74" t="s">
        <v>30</v>
      </c>
      <c r="B32" s="28">
        <v>7126412155.1600008</v>
      </c>
      <c r="C32" s="28">
        <v>1579806254.6900001</v>
      </c>
      <c r="D32" s="28">
        <v>2219455740.5799999</v>
      </c>
      <c r="E32" s="28">
        <v>18051774.91</v>
      </c>
      <c r="F32" s="28">
        <f>'1.'!J32</f>
        <v>89631905200.179993</v>
      </c>
      <c r="G32" s="43">
        <f t="shared" si="0"/>
        <v>7.950753851816697E-2</v>
      </c>
      <c r="H32" s="43">
        <f t="shared" si="1"/>
        <v>1.7625490065861366E-2</v>
      </c>
      <c r="I32" s="43">
        <f t="shared" si="2"/>
        <v>2.4761894055728973E-2</v>
      </c>
      <c r="J32" s="43">
        <f t="shared" si="3"/>
        <v>2.0139898699781013E-4</v>
      </c>
    </row>
    <row r="33" spans="1:10">
      <c r="A33" s="74" t="s">
        <v>80</v>
      </c>
      <c r="B33" s="28">
        <v>3407185164.04</v>
      </c>
      <c r="C33" s="28">
        <v>84142639.290000007</v>
      </c>
      <c r="D33" s="28">
        <v>667832354.98000002</v>
      </c>
      <c r="E33" s="28">
        <v>17966852.34</v>
      </c>
      <c r="F33" s="28">
        <f>'1.'!J33</f>
        <v>14229966852.91</v>
      </c>
      <c r="G33" s="43">
        <f t="shared" si="0"/>
        <v>0.23943732260649908</v>
      </c>
      <c r="H33" s="43">
        <f t="shared" si="1"/>
        <v>5.9130594020177221E-3</v>
      </c>
      <c r="I33" s="43">
        <f t="shared" si="2"/>
        <v>4.6931406227656083E-2</v>
      </c>
      <c r="J33" s="43">
        <f t="shared" si="3"/>
        <v>1.2626067597849545E-3</v>
      </c>
    </row>
    <row r="34" spans="1:10">
      <c r="A34" s="74" t="s">
        <v>31</v>
      </c>
      <c r="B34" s="28">
        <v>1007719259.4399999</v>
      </c>
      <c r="C34" s="28">
        <v>119304485.15000001</v>
      </c>
      <c r="D34" s="28">
        <v>109257452.2</v>
      </c>
      <c r="E34" s="28">
        <v>47945268.979999997</v>
      </c>
      <c r="F34" s="28">
        <f>'1.'!J34</f>
        <v>11597477035.5</v>
      </c>
      <c r="G34" s="43">
        <f t="shared" si="0"/>
        <v>8.6891248532362741E-2</v>
      </c>
      <c r="H34" s="43">
        <f t="shared" si="1"/>
        <v>1.0287106823734828E-2</v>
      </c>
      <c r="I34" s="43">
        <f t="shared" si="2"/>
        <v>9.4207948733644204E-3</v>
      </c>
      <c r="J34" s="43">
        <f t="shared" si="3"/>
        <v>4.1341119998115992E-3</v>
      </c>
    </row>
    <row r="35" spans="1:10">
      <c r="A35" s="74" t="s">
        <v>81</v>
      </c>
      <c r="B35" s="28">
        <v>159017816.34</v>
      </c>
      <c r="C35" s="28">
        <v>114688814.23000002</v>
      </c>
      <c r="D35" s="28">
        <v>85547631.090000004</v>
      </c>
      <c r="E35" s="28">
        <v>8410307.1999999993</v>
      </c>
      <c r="F35" s="28">
        <f>'1.'!J35</f>
        <v>6374313023.8299999</v>
      </c>
      <c r="G35" s="43">
        <f t="shared" si="0"/>
        <v>2.4946659466756827E-2</v>
      </c>
      <c r="H35" s="43">
        <f t="shared" si="1"/>
        <v>1.7992341104248022E-2</v>
      </c>
      <c r="I35" s="43">
        <f t="shared" si="2"/>
        <v>1.3420682475144403E-2</v>
      </c>
      <c r="J35" s="43">
        <f t="shared" si="3"/>
        <v>1.3194060549832668E-3</v>
      </c>
    </row>
    <row r="36" spans="1:10">
      <c r="A36" s="74" t="s">
        <v>32</v>
      </c>
      <c r="B36" s="28">
        <v>8823405830.1899986</v>
      </c>
      <c r="C36" s="28">
        <v>668503417.30999994</v>
      </c>
      <c r="D36" s="28">
        <v>1021785097.34</v>
      </c>
      <c r="E36" s="28">
        <v>73739001.679999992</v>
      </c>
      <c r="F36" s="28">
        <f>'1.'!J36</f>
        <v>50491712052.589996</v>
      </c>
      <c r="G36" s="43">
        <f t="shared" si="0"/>
        <v>0.17474958704113497</v>
      </c>
      <c r="H36" s="43">
        <f t="shared" si="1"/>
        <v>1.3239864328896503E-2</v>
      </c>
      <c r="I36" s="43">
        <f t="shared" si="2"/>
        <v>2.0236689464515536E-2</v>
      </c>
      <c r="J36" s="43">
        <f t="shared" si="3"/>
        <v>1.460417931624038E-3</v>
      </c>
    </row>
    <row r="37" spans="1:10">
      <c r="A37" s="74" t="s">
        <v>33</v>
      </c>
      <c r="B37" s="28">
        <v>3455948665.1699996</v>
      </c>
      <c r="C37" s="28">
        <v>235487859.13</v>
      </c>
      <c r="D37" s="28">
        <v>541346701.66999996</v>
      </c>
      <c r="E37" s="28">
        <v>602432249.27999997</v>
      </c>
      <c r="F37" s="28">
        <f>'1.'!J37</f>
        <v>38223585411.339996</v>
      </c>
      <c r="G37" s="43">
        <f t="shared" si="0"/>
        <v>9.0414036987349303E-2</v>
      </c>
      <c r="H37" s="43">
        <f t="shared" si="1"/>
        <v>6.1607998463727729E-3</v>
      </c>
      <c r="I37" s="43">
        <f t="shared" si="2"/>
        <v>1.4162635342664525E-2</v>
      </c>
      <c r="J37" s="43">
        <f t="shared" si="3"/>
        <v>1.5760746743063856E-2</v>
      </c>
    </row>
    <row r="38" spans="1:10">
      <c r="A38" s="74" t="s">
        <v>34</v>
      </c>
      <c r="B38" s="28">
        <v>1365613208.98</v>
      </c>
      <c r="C38" s="28">
        <v>9190745.4300000016</v>
      </c>
      <c r="D38" s="28">
        <v>66102608.949999996</v>
      </c>
      <c r="E38" s="28">
        <v>56713546.500000007</v>
      </c>
      <c r="F38" s="28">
        <f>'1.'!J38</f>
        <v>11266509996.42</v>
      </c>
      <c r="G38" s="43">
        <f t="shared" si="0"/>
        <v>0.12120995848882499</v>
      </c>
      <c r="H38" s="43">
        <f t="shared" si="1"/>
        <v>8.1575797943821246E-4</v>
      </c>
      <c r="I38" s="43">
        <f t="shared" si="2"/>
        <v>5.8671770558056122E-3</v>
      </c>
      <c r="J38" s="43">
        <f t="shared" si="3"/>
        <v>5.0338167292285785E-3</v>
      </c>
    </row>
    <row r="39" spans="1:10">
      <c r="A39" s="74" t="s">
        <v>35</v>
      </c>
      <c r="B39" s="28">
        <v>38367743996.279999</v>
      </c>
      <c r="C39" s="28">
        <v>698630246.17000008</v>
      </c>
      <c r="D39" s="28"/>
      <c r="E39" s="28">
        <v>425557548.19999999</v>
      </c>
      <c r="F39" s="28">
        <f>'1.'!J39</f>
        <v>230734876012.53</v>
      </c>
      <c r="G39" s="43">
        <f t="shared" si="0"/>
        <v>0.16628497893052133</v>
      </c>
      <c r="H39" s="43">
        <f t="shared" si="1"/>
        <v>3.0278484910623619E-3</v>
      </c>
      <c r="I39" s="43">
        <f t="shared" si="2"/>
        <v>0</v>
      </c>
      <c r="J39" s="43">
        <f t="shared" si="3"/>
        <v>1.8443572794642896E-3</v>
      </c>
    </row>
    <row r="40" spans="1:10">
      <c r="A40" s="75" t="s">
        <v>82</v>
      </c>
      <c r="B40" s="30">
        <v>1612426438.1399999</v>
      </c>
      <c r="C40" s="30">
        <v>603464994.96999991</v>
      </c>
      <c r="D40" s="30">
        <v>18867762.940000001</v>
      </c>
      <c r="E40" s="30">
        <v>70571850.420000002</v>
      </c>
      <c r="F40" s="30">
        <f>'1.'!J40</f>
        <v>12104467859.450001</v>
      </c>
      <c r="G40" s="45">
        <f t="shared" si="0"/>
        <v>0.13320919654317334</v>
      </c>
      <c r="H40" s="45">
        <f t="shared" si="1"/>
        <v>4.9854731490643157E-2</v>
      </c>
      <c r="I40" s="45">
        <f t="shared" si="2"/>
        <v>1.5587436935750854E-3</v>
      </c>
      <c r="J40" s="45">
        <f t="shared" si="3"/>
        <v>5.830231550815702E-3</v>
      </c>
    </row>
    <row r="41" spans="1:10">
      <c r="A41" s="57"/>
    </row>
  </sheetData>
  <mergeCells count="6">
    <mergeCell ref="A12:A13"/>
    <mergeCell ref="B12:E12"/>
    <mergeCell ref="B2:C2"/>
    <mergeCell ref="G12:J12"/>
    <mergeCell ref="F12:F13"/>
    <mergeCell ref="A10:J10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1"/>
  <sheetViews>
    <sheetView showGridLines="0" zoomScaleNormal="100" workbookViewId="0">
      <selection activeCell="A31" sqref="A31:XFD31"/>
    </sheetView>
  </sheetViews>
  <sheetFormatPr defaultRowHeight="15"/>
  <cols>
    <col min="1" max="1" width="9.140625" style="10"/>
    <col min="2" max="2" width="16.5703125" customWidth="1"/>
    <col min="3" max="3" width="15.85546875" customWidth="1"/>
    <col min="4" max="4" width="17.7109375" customWidth="1"/>
    <col min="5" max="5" width="12.42578125" customWidth="1"/>
    <col min="6" max="6" width="17" customWidth="1"/>
    <col min="7" max="7" width="15.5703125" customWidth="1"/>
    <col min="8" max="8" width="18" customWidth="1"/>
    <col min="9" max="9" width="15.7109375" customWidth="1"/>
    <col min="10" max="10" width="17.5703125" customWidth="1"/>
    <col min="11" max="11" width="16.42578125" customWidth="1"/>
    <col min="12" max="12" width="10.7109375" style="2" customWidth="1"/>
    <col min="13" max="13" width="18.5703125" customWidth="1"/>
    <col min="14" max="14" width="13.140625" customWidth="1"/>
  </cols>
  <sheetData>
    <row r="1" spans="1:14" ht="15.75" thickBot="1">
      <c r="A1" s="12"/>
      <c r="B1" s="18"/>
      <c r="C1" s="18"/>
    </row>
    <row r="2" spans="1:14" ht="15.75" thickBot="1">
      <c r="A2" s="12"/>
      <c r="B2" s="140" t="s">
        <v>85</v>
      </c>
      <c r="C2" s="141"/>
    </row>
    <row r="3" spans="1:14">
      <c r="A3" s="12"/>
      <c r="B3" s="18"/>
      <c r="C3" s="18"/>
    </row>
    <row r="4" spans="1:14" ht="17.25">
      <c r="A4" s="47" t="s">
        <v>86</v>
      </c>
      <c r="B4" s="20"/>
      <c r="C4" s="20"/>
    </row>
    <row r="5" spans="1:14" ht="17.25">
      <c r="A5" s="47" t="s">
        <v>105</v>
      </c>
      <c r="B5" s="20"/>
      <c r="C5" s="20"/>
    </row>
    <row r="6" spans="1:14" ht="17.25">
      <c r="A6" s="47" t="s">
        <v>87</v>
      </c>
      <c r="B6" s="20"/>
      <c r="C6" s="20"/>
    </row>
    <row r="7" spans="1:14" ht="17.25">
      <c r="A7" s="47" t="str">
        <f>'1.'!A7</f>
        <v>RGF 3º quadrimestre de 2022</v>
      </c>
      <c r="B7" s="20"/>
      <c r="C7" s="20"/>
    </row>
    <row r="8" spans="1:14" ht="17.25">
      <c r="A8" s="47" t="s">
        <v>94</v>
      </c>
      <c r="B8" s="20"/>
      <c r="C8" s="20"/>
    </row>
    <row r="9" spans="1:14" ht="17.25">
      <c r="A9" s="47" t="s">
        <v>88</v>
      </c>
      <c r="B9" s="20"/>
      <c r="C9" s="20"/>
    </row>
    <row r="11" spans="1:14">
      <c r="A11" s="166" t="s">
        <v>12</v>
      </c>
      <c r="B11" s="163" t="s">
        <v>84</v>
      </c>
      <c r="C11" s="164"/>
      <c r="D11" s="164"/>
      <c r="E11" s="164"/>
      <c r="F11" s="164"/>
      <c r="G11" s="164"/>
      <c r="H11" s="164"/>
      <c r="I11" s="165"/>
      <c r="J11" s="163" t="s">
        <v>95</v>
      </c>
      <c r="K11" s="164"/>
      <c r="L11" s="165"/>
      <c r="M11" s="162" t="s">
        <v>84</v>
      </c>
      <c r="N11" s="162"/>
    </row>
    <row r="12" spans="1:14" s="9" customFormat="1" ht="89.25">
      <c r="A12" s="167"/>
      <c r="B12" s="68" t="s">
        <v>37</v>
      </c>
      <c r="C12" s="68" t="s">
        <v>36</v>
      </c>
      <c r="D12" s="68" t="s">
        <v>97</v>
      </c>
      <c r="E12" s="68" t="s">
        <v>148</v>
      </c>
      <c r="F12" s="68" t="s">
        <v>134</v>
      </c>
      <c r="G12" s="68" t="s">
        <v>45</v>
      </c>
      <c r="H12" s="68" t="s">
        <v>46</v>
      </c>
      <c r="I12" s="68" t="s">
        <v>47</v>
      </c>
      <c r="J12" s="77" t="s">
        <v>134</v>
      </c>
      <c r="K12" s="68" t="s">
        <v>144</v>
      </c>
      <c r="L12" s="78" t="s">
        <v>143</v>
      </c>
      <c r="M12" s="68" t="s">
        <v>44</v>
      </c>
      <c r="N12" s="68" t="s">
        <v>142</v>
      </c>
    </row>
    <row r="13" spans="1:14">
      <c r="A13" s="73" t="s">
        <v>13</v>
      </c>
      <c r="B13" s="26">
        <v>3762743200.5700002</v>
      </c>
      <c r="C13" s="26">
        <v>1257421600.3699999</v>
      </c>
      <c r="D13" s="26">
        <v>2505321600.1999998</v>
      </c>
      <c r="E13" s="86">
        <v>0.31359999999999999</v>
      </c>
      <c r="F13" s="26">
        <v>7988448825.7399998</v>
      </c>
      <c r="G13" s="26"/>
      <c r="H13" s="26">
        <v>45527415.009999998</v>
      </c>
      <c r="I13" s="26"/>
      <c r="J13" s="26">
        <v>6679624718.0100002</v>
      </c>
      <c r="K13" s="26">
        <v>2847799048.3000002</v>
      </c>
      <c r="L13" s="58">
        <f t="shared" ref="L13:L39" si="0">K13/J13</f>
        <v>0.42634117462042376</v>
      </c>
      <c r="M13" s="26">
        <f>D13</f>
        <v>2505321600.1999998</v>
      </c>
      <c r="N13" s="58">
        <f>E13</f>
        <v>0.31359999999999999</v>
      </c>
    </row>
    <row r="14" spans="1:14">
      <c r="A14" s="74" t="s">
        <v>14</v>
      </c>
      <c r="B14" s="28">
        <v>10359518124.82</v>
      </c>
      <c r="C14" s="28">
        <v>3114202801.4899998</v>
      </c>
      <c r="D14" s="28">
        <v>7245315323.3299999</v>
      </c>
      <c r="E14" s="86">
        <v>0.54979999999999996</v>
      </c>
      <c r="F14" s="28">
        <v>13177300526</v>
      </c>
      <c r="G14" s="28"/>
      <c r="H14" s="28"/>
      <c r="I14" s="28"/>
      <c r="J14" s="28">
        <v>12528914436.01</v>
      </c>
      <c r="K14" s="28">
        <v>4892885209.3999996</v>
      </c>
      <c r="L14" s="59">
        <f t="shared" si="0"/>
        <v>0.39052746623738649</v>
      </c>
      <c r="M14" s="28">
        <f t="shared" ref="M14:M39" si="1">D14</f>
        <v>7245315323.3299999</v>
      </c>
      <c r="N14" s="59">
        <f t="shared" ref="N14:N39" si="2">E14</f>
        <v>0.54979999999999996</v>
      </c>
    </row>
    <row r="15" spans="1:14">
      <c r="A15" s="74" t="s">
        <v>15</v>
      </c>
      <c r="B15" s="28">
        <v>9093902397.4200001</v>
      </c>
      <c r="C15" s="28">
        <v>3628553815.5100002</v>
      </c>
      <c r="D15" s="28">
        <v>5465348581.9099998</v>
      </c>
      <c r="E15" s="86">
        <v>0.24390000000000001</v>
      </c>
      <c r="F15" s="28">
        <v>22411830451.369999</v>
      </c>
      <c r="G15" s="28"/>
      <c r="H15" s="28"/>
      <c r="I15" s="28"/>
      <c r="J15" s="28">
        <v>18992933782.720001</v>
      </c>
      <c r="K15" s="28">
        <v>4214587056.1300001</v>
      </c>
      <c r="L15" s="59">
        <f t="shared" si="0"/>
        <v>0.22190289843291519</v>
      </c>
      <c r="M15" s="28">
        <f t="shared" si="1"/>
        <v>5465348581.9099998</v>
      </c>
      <c r="N15" s="59">
        <f t="shared" si="2"/>
        <v>0.24390000000000001</v>
      </c>
    </row>
    <row r="16" spans="1:14">
      <c r="A16" s="74" t="s">
        <v>16</v>
      </c>
      <c r="B16" s="28">
        <v>5860630324.5699997</v>
      </c>
      <c r="C16" s="28">
        <v>3123206435.48</v>
      </c>
      <c r="D16" s="28">
        <v>2737423889.0900002</v>
      </c>
      <c r="E16" s="86">
        <v>0.37799999999999995</v>
      </c>
      <c r="F16" s="28">
        <v>7242022582.7200003</v>
      </c>
      <c r="G16" s="28"/>
      <c r="H16" s="28">
        <v>356942047.57999998</v>
      </c>
      <c r="I16" s="28"/>
      <c r="J16" s="28">
        <v>6648761609.54</v>
      </c>
      <c r="K16" s="28">
        <v>-1381052248.4200001</v>
      </c>
      <c r="L16" s="59">
        <f t="shared" si="0"/>
        <v>-0.20771571151511767</v>
      </c>
      <c r="M16" s="28">
        <f t="shared" si="1"/>
        <v>2737423889.0900002</v>
      </c>
      <c r="N16" s="59">
        <f t="shared" si="2"/>
        <v>0.37799999999999995</v>
      </c>
    </row>
    <row r="17" spans="1:14">
      <c r="A17" s="74" t="s">
        <v>17</v>
      </c>
      <c r="B17" s="28">
        <v>28529828408</v>
      </c>
      <c r="C17" s="28">
        <v>11875569172.4</v>
      </c>
      <c r="D17" s="28">
        <v>16654259235.6</v>
      </c>
      <c r="E17" s="86">
        <v>0.30109999999999998</v>
      </c>
      <c r="F17" s="28">
        <v>55311500975.110001</v>
      </c>
      <c r="G17" s="28"/>
      <c r="H17" s="28">
        <v>4991925371.9700003</v>
      </c>
      <c r="I17" s="28"/>
      <c r="J17" s="28">
        <v>45404989492.440002</v>
      </c>
      <c r="K17" s="28">
        <v>17279788545.689999</v>
      </c>
      <c r="L17" s="59">
        <f t="shared" si="0"/>
        <v>0.38057025756094731</v>
      </c>
      <c r="M17" s="28">
        <f t="shared" si="1"/>
        <v>16654259235.6</v>
      </c>
      <c r="N17" s="59">
        <f t="shared" si="2"/>
        <v>0.30109999999999998</v>
      </c>
    </row>
    <row r="18" spans="1:14">
      <c r="A18" s="74" t="s">
        <v>18</v>
      </c>
      <c r="B18" s="28">
        <v>17568895743.130001</v>
      </c>
      <c r="C18" s="28">
        <v>7288743563.96</v>
      </c>
      <c r="D18" s="28">
        <v>10280152179.17</v>
      </c>
      <c r="E18" s="86">
        <v>0.33860000000000001</v>
      </c>
      <c r="F18" s="28">
        <v>30363903722.43</v>
      </c>
      <c r="G18" s="28"/>
      <c r="H18" s="28">
        <v>568584287.03999996</v>
      </c>
      <c r="I18" s="28">
        <v>97459374.730000004</v>
      </c>
      <c r="J18" s="28">
        <v>25168983575.040001</v>
      </c>
      <c r="K18" s="28">
        <v>11108323624.65</v>
      </c>
      <c r="L18" s="59">
        <f t="shared" si="0"/>
        <v>0.44134971090632713</v>
      </c>
      <c r="M18" s="28">
        <f t="shared" si="1"/>
        <v>10280152179.17</v>
      </c>
      <c r="N18" s="59">
        <f t="shared" si="2"/>
        <v>0.33860000000000001</v>
      </c>
    </row>
    <row r="19" spans="1:14">
      <c r="A19" s="74" t="s">
        <v>19</v>
      </c>
      <c r="B19" s="28">
        <v>11337618508.16</v>
      </c>
      <c r="C19" s="28">
        <v>3583393960.0500002</v>
      </c>
      <c r="D19" s="28">
        <v>7754224548.1099997</v>
      </c>
      <c r="E19" s="86">
        <v>0.26400000000000001</v>
      </c>
      <c r="F19" s="28">
        <v>29377546367.889999</v>
      </c>
      <c r="G19" s="28">
        <v>406773418.13999999</v>
      </c>
      <c r="H19" s="28">
        <v>6277079595.9700003</v>
      </c>
      <c r="I19" s="28"/>
      <c r="J19" s="28">
        <v>28236776876.68</v>
      </c>
      <c r="K19" s="28">
        <v>6037522722.0200005</v>
      </c>
      <c r="L19" s="59">
        <f t="shared" si="0"/>
        <v>0.2138177012336783</v>
      </c>
      <c r="M19" s="28">
        <f t="shared" si="1"/>
        <v>7754224548.1099997</v>
      </c>
      <c r="N19" s="59">
        <f t="shared" si="2"/>
        <v>0.26400000000000001</v>
      </c>
    </row>
    <row r="20" spans="1:14">
      <c r="A20" s="74" t="s">
        <v>20</v>
      </c>
      <c r="B20" s="28">
        <v>7269095439.7700005</v>
      </c>
      <c r="C20" s="28">
        <v>8150143032.0500002</v>
      </c>
      <c r="D20" s="28">
        <v>-881047592.27999997</v>
      </c>
      <c r="E20" s="86">
        <v>-4.1500000000000002E-2</v>
      </c>
      <c r="F20" s="28">
        <v>21242340098.98</v>
      </c>
      <c r="G20" s="28"/>
      <c r="H20" s="28"/>
      <c r="I20" s="28">
        <v>197701955.16999999</v>
      </c>
      <c r="J20" s="28"/>
      <c r="K20" s="28">
        <v>371918026.67000002</v>
      </c>
      <c r="L20" s="59" t="e">
        <f t="shared" si="0"/>
        <v>#DIV/0!</v>
      </c>
      <c r="M20" s="28">
        <f t="shared" si="1"/>
        <v>-881047592.27999997</v>
      </c>
      <c r="N20" s="59">
        <f t="shared" si="2"/>
        <v>-4.1500000000000002E-2</v>
      </c>
    </row>
    <row r="21" spans="1:14">
      <c r="A21" s="74" t="s">
        <v>21</v>
      </c>
      <c r="B21" s="28">
        <v>24564332568.630001</v>
      </c>
      <c r="C21" s="28">
        <v>12465788250.51</v>
      </c>
      <c r="D21" s="28">
        <v>12098544318.120001</v>
      </c>
      <c r="E21" s="86">
        <v>0.32520000000000004</v>
      </c>
      <c r="F21" s="28">
        <v>37203040718.190002</v>
      </c>
      <c r="G21" s="28"/>
      <c r="H21" s="28">
        <v>1128407407.0599999</v>
      </c>
      <c r="I21" s="28"/>
      <c r="J21" s="28">
        <v>31539599484.68</v>
      </c>
      <c r="K21" s="28">
        <v>14467794173.01</v>
      </c>
      <c r="L21" s="59">
        <f t="shared" si="0"/>
        <v>0.45871838607327797</v>
      </c>
      <c r="M21" s="28">
        <f t="shared" si="1"/>
        <v>12098544318.120001</v>
      </c>
      <c r="N21" s="59">
        <f t="shared" si="2"/>
        <v>0.32520000000000004</v>
      </c>
    </row>
    <row r="22" spans="1:14">
      <c r="A22" s="74" t="s">
        <v>22</v>
      </c>
      <c r="B22" s="28">
        <v>7238779017.3900003</v>
      </c>
      <c r="C22" s="28">
        <v>-37831127</v>
      </c>
      <c r="D22" s="28">
        <v>7276610144.3900003</v>
      </c>
      <c r="E22" s="86">
        <v>0.32869999999999999</v>
      </c>
      <c r="F22" s="28">
        <v>22134638694.290001</v>
      </c>
      <c r="G22" s="28">
        <v>365849994.58999997</v>
      </c>
      <c r="H22" s="28">
        <v>1656482530.52</v>
      </c>
      <c r="I22" s="28">
        <v>201225604.65000001</v>
      </c>
      <c r="J22" s="28">
        <v>18272760257.529999</v>
      </c>
      <c r="K22" s="28">
        <v>7550852448.3299999</v>
      </c>
      <c r="L22" s="59">
        <f t="shared" si="0"/>
        <v>0.41322998506579645</v>
      </c>
      <c r="M22" s="28">
        <f t="shared" si="1"/>
        <v>7276610144.3900003</v>
      </c>
      <c r="N22" s="59">
        <f t="shared" si="2"/>
        <v>0.32869999999999999</v>
      </c>
    </row>
    <row r="23" spans="1:14">
      <c r="A23" s="74" t="s">
        <v>23</v>
      </c>
      <c r="B23" s="28">
        <v>159271134912.79999</v>
      </c>
      <c r="C23" s="28">
        <v>15811013293.629999</v>
      </c>
      <c r="D23" s="28">
        <v>143460121619.17001</v>
      </c>
      <c r="E23" s="86">
        <v>1.5694999999999999</v>
      </c>
      <c r="F23" s="28">
        <v>91403876912.770004</v>
      </c>
      <c r="G23" s="28"/>
      <c r="H23" s="28">
        <v>3000134091.4499998</v>
      </c>
      <c r="I23" s="28"/>
      <c r="J23" s="28">
        <v>82432561595.789993</v>
      </c>
      <c r="K23" s="28">
        <v>139627969996.32999</v>
      </c>
      <c r="L23" s="59">
        <f t="shared" si="0"/>
        <v>1.6938448507884423</v>
      </c>
      <c r="M23" s="28">
        <f t="shared" si="1"/>
        <v>143460121619.17001</v>
      </c>
      <c r="N23" s="59">
        <f t="shared" si="2"/>
        <v>1.5694999999999999</v>
      </c>
    </row>
    <row r="24" spans="1:14">
      <c r="A24" s="74" t="s">
        <v>24</v>
      </c>
      <c r="B24" s="28">
        <v>9010345098.2700005</v>
      </c>
      <c r="C24" s="28">
        <v>4944782716.4099998</v>
      </c>
      <c r="D24" s="28">
        <v>4065562381.8600001</v>
      </c>
      <c r="E24" s="86">
        <v>0.22149999999999997</v>
      </c>
      <c r="F24" s="28">
        <v>18353337808.299999</v>
      </c>
      <c r="G24" s="28"/>
      <c r="H24" s="28">
        <v>343290739.74000001</v>
      </c>
      <c r="I24" s="28"/>
      <c r="J24" s="28">
        <v>15809113944.469999</v>
      </c>
      <c r="K24" s="28">
        <v>3383342191.5999999</v>
      </c>
      <c r="L24" s="59">
        <f t="shared" si="0"/>
        <v>0.21401213271560277</v>
      </c>
      <c r="M24" s="28">
        <f t="shared" si="1"/>
        <v>4065562381.8600001</v>
      </c>
      <c r="N24" s="59">
        <f t="shared" si="2"/>
        <v>0.22149999999999997</v>
      </c>
    </row>
    <row r="25" spans="1:14">
      <c r="A25" s="74" t="s">
        <v>25</v>
      </c>
      <c r="B25" s="28">
        <v>5110113509.75</v>
      </c>
      <c r="C25" s="28">
        <v>12296666573.299999</v>
      </c>
      <c r="D25" s="28">
        <v>-7186553063.5500002</v>
      </c>
      <c r="E25" s="86">
        <v>-0.24480000000000002</v>
      </c>
      <c r="F25" s="28">
        <v>29361791461.709999</v>
      </c>
      <c r="G25" s="28"/>
      <c r="H25" s="28">
        <v>185188249.22</v>
      </c>
      <c r="I25" s="28">
        <v>488660472.51999998</v>
      </c>
      <c r="J25" s="28">
        <v>24596244886.82</v>
      </c>
      <c r="K25" s="28">
        <v>-4333588005.4700003</v>
      </c>
      <c r="L25" s="59">
        <f t="shared" si="0"/>
        <v>-0.17618900874548421</v>
      </c>
      <c r="M25" s="28">
        <f t="shared" si="1"/>
        <v>-7186553063.5500002</v>
      </c>
      <c r="N25" s="59">
        <f t="shared" si="2"/>
        <v>-0.24480000000000002</v>
      </c>
    </row>
    <row r="26" spans="1:14">
      <c r="A26" s="74" t="s">
        <v>26</v>
      </c>
      <c r="B26" s="28">
        <v>5496824263.9799995</v>
      </c>
      <c r="C26" s="28">
        <v>5754130676.71</v>
      </c>
      <c r="D26" s="28">
        <v>-257306412.72999999</v>
      </c>
      <c r="E26" s="86">
        <v>-7.4999999999999997E-3</v>
      </c>
      <c r="F26" s="28">
        <v>34284612506.200001</v>
      </c>
      <c r="G26" s="28"/>
      <c r="H26" s="28"/>
      <c r="I26" s="28">
        <v>105500000</v>
      </c>
      <c r="J26" s="28">
        <v>26996311530.32</v>
      </c>
      <c r="K26" s="28">
        <v>445306848.81</v>
      </c>
      <c r="L26" s="59">
        <f t="shared" si="0"/>
        <v>1.6495099647589582E-2</v>
      </c>
      <c r="M26" s="28">
        <f t="shared" si="1"/>
        <v>-257306412.72999999</v>
      </c>
      <c r="N26" s="59">
        <f t="shared" si="2"/>
        <v>-7.4999999999999997E-3</v>
      </c>
    </row>
    <row r="27" spans="1:14">
      <c r="A27" s="74" t="s">
        <v>27</v>
      </c>
      <c r="B27" s="28">
        <v>5319107864.7299995</v>
      </c>
      <c r="C27" s="28">
        <v>6294089116.7200003</v>
      </c>
      <c r="D27" s="28">
        <v>-974981251.99000001</v>
      </c>
      <c r="E27" s="86">
        <v>-6.1900000000000004E-2</v>
      </c>
      <c r="F27" s="28">
        <v>15755978027.209999</v>
      </c>
      <c r="G27" s="28"/>
      <c r="H27" s="28">
        <v>2528585272.3600001</v>
      </c>
      <c r="I27" s="28"/>
      <c r="J27" s="28">
        <v>13035337043.709999</v>
      </c>
      <c r="K27" s="28">
        <v>-400261759.06999999</v>
      </c>
      <c r="L27" s="59">
        <f t="shared" si="0"/>
        <v>-3.0705900256191698E-2</v>
      </c>
      <c r="M27" s="28">
        <f t="shared" si="1"/>
        <v>-974981251.99000001</v>
      </c>
      <c r="N27" s="59">
        <f t="shared" si="2"/>
        <v>-6.1900000000000004E-2</v>
      </c>
    </row>
    <row r="28" spans="1:14">
      <c r="A28" s="74" t="s">
        <v>28</v>
      </c>
      <c r="B28" s="28">
        <v>16857697286.110001</v>
      </c>
      <c r="C28" s="28">
        <v>3887529534.4099998</v>
      </c>
      <c r="D28" s="28">
        <v>12970167751.700001</v>
      </c>
      <c r="E28" s="86">
        <v>0.3533</v>
      </c>
      <c r="F28" s="28">
        <v>36708825666.870003</v>
      </c>
      <c r="G28" s="28"/>
      <c r="H28" s="28">
        <v>254902879.12</v>
      </c>
      <c r="I28" s="28"/>
      <c r="J28" s="28">
        <v>31336169545.049999</v>
      </c>
      <c r="K28" s="28">
        <v>11325610707.1</v>
      </c>
      <c r="L28" s="59">
        <f t="shared" si="0"/>
        <v>0.3614229458012696</v>
      </c>
      <c r="M28" s="28">
        <f t="shared" si="1"/>
        <v>12970167751.700001</v>
      </c>
      <c r="N28" s="59">
        <f t="shared" si="2"/>
        <v>0.3533</v>
      </c>
    </row>
    <row r="29" spans="1:14">
      <c r="A29" s="74" t="s">
        <v>29</v>
      </c>
      <c r="B29" s="28">
        <v>9067438865.8999996</v>
      </c>
      <c r="C29" s="28">
        <v>2578886614.8699999</v>
      </c>
      <c r="D29" s="28">
        <v>6488552251.0299997</v>
      </c>
      <c r="E29" s="86">
        <v>0.48039999999999999</v>
      </c>
      <c r="F29" s="28">
        <v>13507100759.16</v>
      </c>
      <c r="G29" s="28"/>
      <c r="H29" s="28">
        <v>2118761111.3</v>
      </c>
      <c r="I29" s="28">
        <v>87512028.890000001</v>
      </c>
      <c r="J29" s="28">
        <v>11441343980.84</v>
      </c>
      <c r="K29" s="28">
        <v>5545089559.3599997</v>
      </c>
      <c r="L29" s="59">
        <f t="shared" si="0"/>
        <v>0.48465368829448396</v>
      </c>
      <c r="M29" s="28">
        <f t="shared" si="1"/>
        <v>6488552251.0299997</v>
      </c>
      <c r="N29" s="59">
        <f t="shared" si="2"/>
        <v>0.48039999999999999</v>
      </c>
    </row>
    <row r="30" spans="1:14">
      <c r="A30" s="74" t="s">
        <v>79</v>
      </c>
      <c r="B30" s="28">
        <v>32253353531.650002</v>
      </c>
      <c r="C30" s="28">
        <v>26322612706.950001</v>
      </c>
      <c r="D30" s="28">
        <v>5930740824.6999998</v>
      </c>
      <c r="E30" s="86">
        <v>0.10640000000000001</v>
      </c>
      <c r="F30" s="28">
        <v>55743548179.089996</v>
      </c>
      <c r="G30" s="28">
        <v>12725.89</v>
      </c>
      <c r="H30" s="28">
        <v>7863290522.7399998</v>
      </c>
      <c r="I30" s="28">
        <v>550785820.08000004</v>
      </c>
      <c r="J30" s="28">
        <v>47821663225.779999</v>
      </c>
      <c r="K30" s="28">
        <v>12649851423.969999</v>
      </c>
      <c r="L30" s="59">
        <f t="shared" si="0"/>
        <v>0.26452136062784698</v>
      </c>
      <c r="M30" s="28">
        <f t="shared" si="1"/>
        <v>5930740824.6999998</v>
      </c>
      <c r="N30" s="59">
        <f t="shared" si="2"/>
        <v>0.10640000000000001</v>
      </c>
    </row>
    <row r="31" spans="1:14">
      <c r="A31" s="74" t="s">
        <v>30</v>
      </c>
      <c r="B31" s="28">
        <v>177062767765.04001</v>
      </c>
      <c r="C31" s="28">
        <v>26231693533.84</v>
      </c>
      <c r="D31" s="28">
        <v>150831074231.20001</v>
      </c>
      <c r="E31" s="86">
        <v>1.6828000000000001</v>
      </c>
      <c r="F31" s="28">
        <v>89631905200.179993</v>
      </c>
      <c r="G31" s="28">
        <v>716664340.97000003</v>
      </c>
      <c r="H31" s="28">
        <v>4091741269.4400001</v>
      </c>
      <c r="I31" s="28">
        <v>1714792648.49</v>
      </c>
      <c r="J31" s="28">
        <v>82455459589.610001</v>
      </c>
      <c r="K31" s="28">
        <v>163820921059.23999</v>
      </c>
      <c r="L31" s="59">
        <f t="shared" si="0"/>
        <v>1.9867807647255251</v>
      </c>
      <c r="M31" s="28">
        <f t="shared" si="1"/>
        <v>150831074231.20001</v>
      </c>
      <c r="N31" s="59">
        <f t="shared" si="2"/>
        <v>1.6828000000000001</v>
      </c>
    </row>
    <row r="32" spans="1:14">
      <c r="A32" s="74" t="s">
        <v>80</v>
      </c>
      <c r="B32" s="28">
        <v>5171030783.4200001</v>
      </c>
      <c r="C32" s="28">
        <v>602993322.99000001</v>
      </c>
      <c r="D32" s="28">
        <v>4568037460.4300003</v>
      </c>
      <c r="E32" s="86">
        <v>0.32040000000000002</v>
      </c>
      <c r="F32" s="28">
        <v>14259016231.26</v>
      </c>
      <c r="G32" s="28"/>
      <c r="H32" s="28">
        <v>1778186337.5699999</v>
      </c>
      <c r="I32" s="28">
        <v>356453621.32999998</v>
      </c>
      <c r="J32" s="28">
        <v>12242458472.889999</v>
      </c>
      <c r="K32" s="28">
        <v>4225103797.8200002</v>
      </c>
      <c r="L32" s="59">
        <f t="shared" si="0"/>
        <v>0.34511889970271686</v>
      </c>
      <c r="M32" s="28">
        <f t="shared" si="1"/>
        <v>4568037460.4300003</v>
      </c>
      <c r="N32" s="59">
        <f t="shared" si="2"/>
        <v>0.32040000000000002</v>
      </c>
    </row>
    <row r="33" spans="1:14">
      <c r="A33" s="74" t="s">
        <v>31</v>
      </c>
      <c r="B33" s="28">
        <v>5149779573.54</v>
      </c>
      <c r="C33" s="28">
        <v>4581031512.8999996</v>
      </c>
      <c r="D33" s="28">
        <v>568748060.63999999</v>
      </c>
      <c r="E33" s="86">
        <v>4.9000000000000002E-2</v>
      </c>
      <c r="F33" s="28">
        <v>11597544636.92</v>
      </c>
      <c r="G33" s="28"/>
      <c r="H33" s="28">
        <v>2267527239.6599998</v>
      </c>
      <c r="I33" s="28">
        <v>57178329.25</v>
      </c>
      <c r="J33" s="28">
        <v>10017331562.620001</v>
      </c>
      <c r="K33" s="28">
        <v>-510393984.68000001</v>
      </c>
      <c r="L33" s="59">
        <f t="shared" si="0"/>
        <v>-5.0951092263387968E-2</v>
      </c>
      <c r="M33" s="28">
        <f t="shared" si="1"/>
        <v>568748060.63999999</v>
      </c>
      <c r="N33" s="59">
        <f t="shared" si="2"/>
        <v>4.9000000000000002E-2</v>
      </c>
    </row>
    <row r="34" spans="1:14">
      <c r="A34" s="74" t="s">
        <v>81</v>
      </c>
      <c r="B34" s="28">
        <v>1731141898.72</v>
      </c>
      <c r="C34" s="28">
        <v>1581777374.29</v>
      </c>
      <c r="D34" s="28">
        <v>149364524.43000001</v>
      </c>
      <c r="E34" s="86">
        <v>2.3399999999999997E-2</v>
      </c>
      <c r="F34" s="28">
        <v>6375293123.8299999</v>
      </c>
      <c r="G34" s="28"/>
      <c r="H34" s="28">
        <v>399045254.11000001</v>
      </c>
      <c r="I34" s="28"/>
      <c r="J34" s="28">
        <v>5538105849.3900003</v>
      </c>
      <c r="K34" s="28">
        <v>-165842493.62</v>
      </c>
      <c r="L34" s="59">
        <f t="shared" si="0"/>
        <v>-2.9945706732612716E-2</v>
      </c>
      <c r="M34" s="28">
        <f t="shared" si="1"/>
        <v>149364524.43000001</v>
      </c>
      <c r="N34" s="59">
        <f t="shared" si="2"/>
        <v>2.3399999999999997E-2</v>
      </c>
    </row>
    <row r="35" spans="1:14">
      <c r="A35" s="74" t="s">
        <v>32</v>
      </c>
      <c r="B35" s="28">
        <v>109730161265.03</v>
      </c>
      <c r="C35" s="28">
        <v>8887284323.9200001</v>
      </c>
      <c r="D35" s="28">
        <v>100842876941.11</v>
      </c>
      <c r="E35" s="86">
        <v>1.9933000000000001</v>
      </c>
      <c r="F35" s="28">
        <v>50590591130.589996</v>
      </c>
      <c r="G35" s="28">
        <v>518250517.83999997</v>
      </c>
      <c r="H35" s="28">
        <v>15957735788.280001</v>
      </c>
      <c r="I35" s="28"/>
      <c r="J35" s="28">
        <v>53848541760.440002</v>
      </c>
      <c r="K35" s="28">
        <v>98327576543.860001</v>
      </c>
      <c r="L35" s="59">
        <f t="shared" si="0"/>
        <v>1.8260025866865099</v>
      </c>
      <c r="M35" s="28">
        <f t="shared" si="1"/>
        <v>100842876941.11</v>
      </c>
      <c r="N35" s="59">
        <f t="shared" si="2"/>
        <v>1.9933000000000001</v>
      </c>
    </row>
    <row r="36" spans="1:14">
      <c r="A36" s="74" t="s">
        <v>33</v>
      </c>
      <c r="B36" s="28">
        <v>22326592495.720001</v>
      </c>
      <c r="C36" s="28">
        <v>6089818545.5799999</v>
      </c>
      <c r="D36" s="28">
        <v>16236773950.139999</v>
      </c>
      <c r="E36" s="86">
        <v>0.42450000000000004</v>
      </c>
      <c r="F36" s="28">
        <v>38247458403.339996</v>
      </c>
      <c r="G36" s="28"/>
      <c r="H36" s="28">
        <v>2948310744.0500002</v>
      </c>
      <c r="I36" s="28"/>
      <c r="J36" s="28">
        <v>31039534035.09</v>
      </c>
      <c r="K36" s="28">
        <v>16480920704.790001</v>
      </c>
      <c r="L36" s="59">
        <f t="shared" si="0"/>
        <v>0.53096546765677677</v>
      </c>
      <c r="M36" s="28">
        <f t="shared" si="1"/>
        <v>16236773950.139999</v>
      </c>
      <c r="N36" s="59">
        <f t="shared" si="2"/>
        <v>0.42450000000000004</v>
      </c>
    </row>
    <row r="37" spans="1:14">
      <c r="A37" s="74" t="s">
        <v>34</v>
      </c>
      <c r="B37" s="28">
        <v>4874338138.5200005</v>
      </c>
      <c r="C37" s="28">
        <v>1330666843.6600001</v>
      </c>
      <c r="D37" s="28">
        <v>3543671294.8600001</v>
      </c>
      <c r="E37" s="86">
        <v>0.31379999999999997</v>
      </c>
      <c r="F37" s="28">
        <v>11293039469.27</v>
      </c>
      <c r="G37" s="28"/>
      <c r="H37" s="28">
        <v>1415527981.75</v>
      </c>
      <c r="I37" s="28">
        <v>161135901.31</v>
      </c>
      <c r="J37" s="28">
        <v>9672593393.6100006</v>
      </c>
      <c r="K37" s="28">
        <v>3113052809.5999999</v>
      </c>
      <c r="L37" s="59">
        <f t="shared" si="0"/>
        <v>0.3218426209931014</v>
      </c>
      <c r="M37" s="28">
        <f t="shared" si="1"/>
        <v>3543671294.8600001</v>
      </c>
      <c r="N37" s="59">
        <f t="shared" si="2"/>
        <v>0.31379999999999997</v>
      </c>
    </row>
    <row r="38" spans="1:14">
      <c r="A38" s="74" t="s">
        <v>35</v>
      </c>
      <c r="B38" s="28">
        <v>332206846922.67999</v>
      </c>
      <c r="C38" s="28">
        <v>67327940290.230003</v>
      </c>
      <c r="D38" s="28">
        <v>264878906632.45001</v>
      </c>
      <c r="E38" s="86">
        <v>1.1468</v>
      </c>
      <c r="F38" s="28">
        <v>230980501973.53</v>
      </c>
      <c r="G38" s="28">
        <v>218796171.13999999</v>
      </c>
      <c r="H38" s="28">
        <v>28780531319.830002</v>
      </c>
      <c r="I38" s="28"/>
      <c r="J38" s="28">
        <v>196999264980.10001</v>
      </c>
      <c r="K38" s="28">
        <v>249588126649.45001</v>
      </c>
      <c r="L38" s="59">
        <f t="shared" si="0"/>
        <v>1.2669495323988254</v>
      </c>
      <c r="M38" s="28">
        <f t="shared" si="1"/>
        <v>264878906632.45001</v>
      </c>
      <c r="N38" s="59">
        <f t="shared" si="2"/>
        <v>1.1468</v>
      </c>
    </row>
    <row r="39" spans="1:14">
      <c r="A39" s="75" t="s">
        <v>82</v>
      </c>
      <c r="B39" s="30">
        <v>3793773563.1300001</v>
      </c>
      <c r="C39" s="30">
        <v>2874120703.0500002</v>
      </c>
      <c r="D39" s="30">
        <v>919652860.08000004</v>
      </c>
      <c r="E39" s="86">
        <v>7.5999999999999998E-2</v>
      </c>
      <c r="F39" s="30">
        <v>12104467859.450001</v>
      </c>
      <c r="G39" s="30"/>
      <c r="H39" s="30"/>
      <c r="I39" s="30">
        <v>497862309.5</v>
      </c>
      <c r="J39" s="30">
        <v>10052110448.209999</v>
      </c>
      <c r="K39" s="30">
        <v>1970008799.8900001</v>
      </c>
      <c r="L39" s="60">
        <f t="shared" si="0"/>
        <v>0.19597962139789299</v>
      </c>
      <c r="M39" s="30">
        <f t="shared" si="1"/>
        <v>919652860.08000004</v>
      </c>
      <c r="N39" s="60">
        <f t="shared" si="2"/>
        <v>7.5999999999999998E-2</v>
      </c>
    </row>
    <row r="40" spans="1:14">
      <c r="A40" s="57"/>
      <c r="N40" s="1"/>
    </row>
    <row r="41" spans="1:14">
      <c r="G41">
        <v>100</v>
      </c>
      <c r="N41" s="1"/>
    </row>
  </sheetData>
  <mergeCells count="5">
    <mergeCell ref="M11:N11"/>
    <mergeCell ref="B2:C2"/>
    <mergeCell ref="A11:A12"/>
    <mergeCell ref="B11:I11"/>
    <mergeCell ref="J11:L11"/>
  </mergeCells>
  <hyperlinks>
    <hyperlink ref="B2:C2" location="Índice!A1" display="Clique aqui para voltar ao índice" xr:uid="{90B160ED-9E43-4C35-A249-612D1AC5B2F7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"/>
  <sheetViews>
    <sheetView showGridLines="0" zoomScaleNormal="100" workbookViewId="0">
      <selection activeCell="A25" sqref="A25:XFD25"/>
    </sheetView>
  </sheetViews>
  <sheetFormatPr defaultRowHeight="15"/>
  <cols>
    <col min="1" max="1" width="7" customWidth="1"/>
    <col min="2" max="2" width="17.5703125" customWidth="1"/>
    <col min="3" max="3" width="17.42578125" customWidth="1"/>
    <col min="4" max="4" width="10.5703125" customWidth="1"/>
    <col min="5" max="5" width="16.140625" customWidth="1"/>
    <col min="6" max="6" width="10.85546875" customWidth="1"/>
  </cols>
  <sheetData>
    <row r="1" spans="1:6" ht="15.75" thickBot="1">
      <c r="A1" s="17"/>
      <c r="B1" s="18"/>
      <c r="C1" s="18"/>
    </row>
    <row r="2" spans="1:6" ht="15.75" thickBot="1">
      <c r="A2" s="17"/>
      <c r="B2" s="140" t="s">
        <v>85</v>
      </c>
      <c r="C2" s="141"/>
    </row>
    <row r="3" spans="1:6">
      <c r="A3" s="17"/>
      <c r="B3" s="18"/>
      <c r="C3" s="18"/>
    </row>
    <row r="4" spans="1:6" ht="17.25">
      <c r="A4" s="19" t="s">
        <v>86</v>
      </c>
      <c r="B4" s="20"/>
      <c r="C4" s="20"/>
    </row>
    <row r="5" spans="1:6" ht="17.25">
      <c r="A5" s="19" t="s">
        <v>140</v>
      </c>
      <c r="B5" s="20"/>
      <c r="C5" s="20"/>
    </row>
    <row r="6" spans="1:6" ht="17.25">
      <c r="A6" s="19" t="s">
        <v>87</v>
      </c>
      <c r="B6" s="20"/>
      <c r="C6" s="20"/>
    </row>
    <row r="7" spans="1:6" ht="17.25">
      <c r="A7" s="19" t="str">
        <f>'1.'!A7</f>
        <v>RGF 3º quadrimestre de 2022</v>
      </c>
      <c r="B7" s="20"/>
      <c r="C7" s="20"/>
    </row>
    <row r="8" spans="1:6" ht="17.25">
      <c r="A8" s="19" t="s">
        <v>94</v>
      </c>
      <c r="B8" s="20"/>
      <c r="C8" s="20"/>
    </row>
    <row r="9" spans="1:6" ht="17.25">
      <c r="A9" s="19" t="s">
        <v>88</v>
      </c>
      <c r="B9" s="20"/>
      <c r="C9" s="20"/>
    </row>
    <row r="10" spans="1:6" ht="17.25">
      <c r="A10" s="19"/>
      <c r="B10" s="20"/>
      <c r="C10" s="20"/>
    </row>
    <row r="11" spans="1:6">
      <c r="F11" s="32"/>
    </row>
    <row r="12" spans="1:6" s="9" customFormat="1" ht="51">
      <c r="A12" s="68" t="s">
        <v>12</v>
      </c>
      <c r="B12" s="68" t="s">
        <v>37</v>
      </c>
      <c r="C12" s="68" t="s">
        <v>97</v>
      </c>
      <c r="D12" s="68" t="s">
        <v>78</v>
      </c>
      <c r="E12" s="68" t="s">
        <v>36</v>
      </c>
      <c r="F12" s="68" t="s">
        <v>98</v>
      </c>
    </row>
    <row r="13" spans="1:6">
      <c r="A13" s="73" t="str">
        <f>'6.'!A13</f>
        <v>AC</v>
      </c>
      <c r="B13" s="26">
        <f>'6.'!B13</f>
        <v>3762743200.5700002</v>
      </c>
      <c r="C13" s="26">
        <f>'6.'!M13</f>
        <v>2505321600.1999998</v>
      </c>
      <c r="D13" s="27">
        <f>C13/B13</f>
        <v>0.66582316853844303</v>
      </c>
      <c r="E13" s="26">
        <f>'6.'!C13</f>
        <v>1257421600.3699999</v>
      </c>
      <c r="F13" s="27">
        <f>E13/B13</f>
        <v>0.33417683146155686</v>
      </c>
    </row>
    <row r="14" spans="1:6">
      <c r="A14" s="74" t="str">
        <f>'6.'!A14</f>
        <v>AL</v>
      </c>
      <c r="B14" s="28">
        <f>'6.'!B14</f>
        <v>10359518124.82</v>
      </c>
      <c r="C14" s="28">
        <f>'6.'!M14</f>
        <v>7245315323.3299999</v>
      </c>
      <c r="D14" s="29">
        <f t="shared" ref="D14:D39" si="0">C14/B14</f>
        <v>0.69938729157403645</v>
      </c>
      <c r="E14" s="28">
        <f>'6.'!C14</f>
        <v>3114202801.4899998</v>
      </c>
      <c r="F14" s="29">
        <f t="shared" ref="F14:F39" si="1">E14/B14</f>
        <v>0.3006127084259636</v>
      </c>
    </row>
    <row r="15" spans="1:6">
      <c r="A15" s="74" t="str">
        <f>'6.'!A15</f>
        <v>AM</v>
      </c>
      <c r="B15" s="28">
        <f>'6.'!B15</f>
        <v>9093902397.4200001</v>
      </c>
      <c r="C15" s="28">
        <f>'6.'!M15</f>
        <v>5465348581.9099998</v>
      </c>
      <c r="D15" s="29">
        <f t="shared" si="0"/>
        <v>0.60099045965795228</v>
      </c>
      <c r="E15" s="28">
        <f>'6.'!C15</f>
        <v>3628553815.5100002</v>
      </c>
      <c r="F15" s="29">
        <f t="shared" si="1"/>
        <v>0.39900954034204772</v>
      </c>
    </row>
    <row r="16" spans="1:6">
      <c r="A16" s="74" t="str">
        <f>'6.'!A16</f>
        <v>AP</v>
      </c>
      <c r="B16" s="28">
        <f>'6.'!B16</f>
        <v>5860630324.5699997</v>
      </c>
      <c r="C16" s="28">
        <f>'6.'!M16</f>
        <v>2737423889.0900002</v>
      </c>
      <c r="D16" s="29">
        <f t="shared" si="0"/>
        <v>0.46708694073633583</v>
      </c>
      <c r="E16" s="28">
        <f>'6.'!C16</f>
        <v>3123206435.48</v>
      </c>
      <c r="F16" s="29">
        <f t="shared" si="1"/>
        <v>0.53291305926366428</v>
      </c>
    </row>
    <row r="17" spans="1:6">
      <c r="A17" s="74" t="str">
        <f>'6.'!A17</f>
        <v>BA</v>
      </c>
      <c r="B17" s="28">
        <f>'6.'!B17</f>
        <v>28529828408</v>
      </c>
      <c r="C17" s="28">
        <f>'6.'!M17</f>
        <v>16654259235.6</v>
      </c>
      <c r="D17" s="29">
        <f t="shared" si="0"/>
        <v>0.58374901515110433</v>
      </c>
      <c r="E17" s="28">
        <f>'6.'!C17</f>
        <v>11875569172.4</v>
      </c>
      <c r="F17" s="29">
        <f t="shared" si="1"/>
        <v>0.41625098484889561</v>
      </c>
    </row>
    <row r="18" spans="1:6">
      <c r="A18" s="74" t="str">
        <f>'6.'!A18</f>
        <v>CE</v>
      </c>
      <c r="B18" s="28">
        <f>'6.'!B18</f>
        <v>17568895743.130001</v>
      </c>
      <c r="C18" s="28">
        <f>'6.'!M18</f>
        <v>10280152179.17</v>
      </c>
      <c r="D18" s="29">
        <f t="shared" si="0"/>
        <v>0.5851336549247762</v>
      </c>
      <c r="E18" s="28">
        <f>'6.'!C18</f>
        <v>7288743563.96</v>
      </c>
      <c r="F18" s="29">
        <f t="shared" si="1"/>
        <v>0.41486634507522374</v>
      </c>
    </row>
    <row r="19" spans="1:6">
      <c r="A19" s="74" t="str">
        <f>'6.'!A19</f>
        <v>DF</v>
      </c>
      <c r="B19" s="28">
        <f>'6.'!B19</f>
        <v>11337618508.16</v>
      </c>
      <c r="C19" s="28">
        <f>'6.'!M19</f>
        <v>7754224548.1099997</v>
      </c>
      <c r="D19" s="29">
        <f t="shared" si="0"/>
        <v>0.6839376843143089</v>
      </c>
      <c r="E19" s="28">
        <f>'6.'!C19</f>
        <v>3583393960.0500002</v>
      </c>
      <c r="F19" s="29">
        <f t="shared" si="1"/>
        <v>0.3160623156856911</v>
      </c>
    </row>
    <row r="20" spans="1:6">
      <c r="A20" s="74" t="str">
        <f>'6.'!A20</f>
        <v>ES</v>
      </c>
      <c r="B20" s="28">
        <f>'6.'!B20</f>
        <v>7269095439.7700005</v>
      </c>
      <c r="C20" s="28">
        <f>'6.'!M20</f>
        <v>-881047592.27999997</v>
      </c>
      <c r="D20" s="29">
        <f t="shared" si="0"/>
        <v>-0.12120457071724415</v>
      </c>
      <c r="E20" s="28">
        <f>'6.'!C20</f>
        <v>8150143032.0500002</v>
      </c>
      <c r="F20" s="29">
        <f t="shared" si="1"/>
        <v>1.1212045707172442</v>
      </c>
    </row>
    <row r="21" spans="1:6">
      <c r="A21" s="74" t="str">
        <f>'6.'!A21</f>
        <v>GO</v>
      </c>
      <c r="B21" s="28">
        <f>'6.'!B21</f>
        <v>24564332568.630001</v>
      </c>
      <c r="C21" s="28">
        <f>'6.'!M21</f>
        <v>12098544318.120001</v>
      </c>
      <c r="D21" s="29">
        <f t="shared" si="0"/>
        <v>0.49252485425028419</v>
      </c>
      <c r="E21" s="28">
        <f>'6.'!C21</f>
        <v>12465788250.51</v>
      </c>
      <c r="F21" s="29">
        <f t="shared" si="1"/>
        <v>0.50747514574971575</v>
      </c>
    </row>
    <row r="22" spans="1:6">
      <c r="A22" s="74" t="str">
        <f>'6.'!A22</f>
        <v>MA</v>
      </c>
      <c r="B22" s="28">
        <f>'6.'!B22</f>
        <v>7238779017.3900003</v>
      </c>
      <c r="C22" s="28">
        <f>'6.'!M22</f>
        <v>7276610144.3900003</v>
      </c>
      <c r="D22" s="29">
        <f t="shared" si="0"/>
        <v>1.0052261751476481</v>
      </c>
      <c r="E22" s="28">
        <f>'6.'!C22</f>
        <v>-37831127</v>
      </c>
      <c r="F22" s="29">
        <f t="shared" si="1"/>
        <v>-5.2261751476480791E-3</v>
      </c>
    </row>
    <row r="23" spans="1:6">
      <c r="A23" s="74" t="str">
        <f>'6.'!A23</f>
        <v>MG</v>
      </c>
      <c r="B23" s="28">
        <f>'6.'!B23</f>
        <v>159271134912.79999</v>
      </c>
      <c r="C23" s="28">
        <f>'6.'!M23</f>
        <v>143460121619.17001</v>
      </c>
      <c r="D23" s="29">
        <f t="shared" si="0"/>
        <v>0.90072894688490535</v>
      </c>
      <c r="E23" s="28">
        <f>'6.'!C23</f>
        <v>15811013293.629999</v>
      </c>
      <c r="F23" s="29">
        <f t="shared" si="1"/>
        <v>9.9271053115094807E-2</v>
      </c>
    </row>
    <row r="24" spans="1:6">
      <c r="A24" s="74" t="str">
        <f>'6.'!A24</f>
        <v>MS</v>
      </c>
      <c r="B24" s="28">
        <f>'6.'!B24</f>
        <v>9010345098.2700005</v>
      </c>
      <c r="C24" s="28">
        <f>'6.'!M24</f>
        <v>4065562381.8600001</v>
      </c>
      <c r="D24" s="29">
        <f t="shared" si="0"/>
        <v>0.45121050720250372</v>
      </c>
      <c r="E24" s="28">
        <f>'6.'!C24</f>
        <v>4944782716.4099998</v>
      </c>
      <c r="F24" s="29">
        <f t="shared" si="1"/>
        <v>0.54878949279749623</v>
      </c>
    </row>
    <row r="25" spans="1:6">
      <c r="A25" s="74" t="str">
        <f>'6.'!A25</f>
        <v>MT</v>
      </c>
      <c r="B25" s="28">
        <f>'6.'!B25</f>
        <v>5110113509.75</v>
      </c>
      <c r="C25" s="28">
        <f>'6.'!M25</f>
        <v>-7186553063.5500002</v>
      </c>
      <c r="D25" s="29">
        <f t="shared" si="0"/>
        <v>-1.4063392231578011</v>
      </c>
      <c r="E25" s="28">
        <f>'6.'!C25</f>
        <v>12296666573.299999</v>
      </c>
      <c r="F25" s="29">
        <f t="shared" si="1"/>
        <v>2.4063392231578011</v>
      </c>
    </row>
    <row r="26" spans="1:6">
      <c r="A26" s="74" t="str">
        <f>'6.'!A26</f>
        <v>PA</v>
      </c>
      <c r="B26" s="28">
        <f>'6.'!B26</f>
        <v>5496824263.9799995</v>
      </c>
      <c r="C26" s="28">
        <f>'6.'!M26</f>
        <v>-257306412.72999999</v>
      </c>
      <c r="D26" s="29">
        <f t="shared" si="0"/>
        <v>-4.6810012540531208E-2</v>
      </c>
      <c r="E26" s="28">
        <f>'6.'!C26</f>
        <v>5754130676.71</v>
      </c>
      <c r="F26" s="29">
        <f t="shared" si="1"/>
        <v>1.0468100125405313</v>
      </c>
    </row>
    <row r="27" spans="1:6">
      <c r="A27" s="74" t="str">
        <f>'6.'!A27</f>
        <v>PB</v>
      </c>
      <c r="B27" s="28">
        <f>'6.'!B27</f>
        <v>5319107864.7299995</v>
      </c>
      <c r="C27" s="28">
        <f>'6.'!M27</f>
        <v>-974981251.99000001</v>
      </c>
      <c r="D27" s="29">
        <f t="shared" si="0"/>
        <v>-0.18329789069609148</v>
      </c>
      <c r="E27" s="28">
        <f>'6.'!C27</f>
        <v>6294089116.7200003</v>
      </c>
      <c r="F27" s="29">
        <f t="shared" si="1"/>
        <v>1.1832978906960916</v>
      </c>
    </row>
    <row r="28" spans="1:6">
      <c r="A28" s="74" t="str">
        <f>'6.'!A28</f>
        <v>PE</v>
      </c>
      <c r="B28" s="28">
        <f>'6.'!B28</f>
        <v>16857697286.110001</v>
      </c>
      <c r="C28" s="28">
        <f>'6.'!M28</f>
        <v>12970167751.700001</v>
      </c>
      <c r="D28" s="29">
        <f t="shared" si="0"/>
        <v>0.76939142586139853</v>
      </c>
      <c r="E28" s="28">
        <f>'6.'!C28</f>
        <v>3887529534.4099998</v>
      </c>
      <c r="F28" s="29">
        <f t="shared" si="1"/>
        <v>0.23060857413860153</v>
      </c>
    </row>
    <row r="29" spans="1:6">
      <c r="A29" s="74" t="str">
        <f>'6.'!A29</f>
        <v>PI</v>
      </c>
      <c r="B29" s="28">
        <f>'6.'!B29</f>
        <v>9067438865.8999996</v>
      </c>
      <c r="C29" s="28">
        <f>'6.'!M29</f>
        <v>6488552251.0299997</v>
      </c>
      <c r="D29" s="29">
        <f t="shared" si="0"/>
        <v>0.71558819937916074</v>
      </c>
      <c r="E29" s="28">
        <f>'6.'!C29</f>
        <v>2578886614.8699999</v>
      </c>
      <c r="F29" s="29">
        <f t="shared" si="1"/>
        <v>0.28441180062083932</v>
      </c>
    </row>
    <row r="30" spans="1:6">
      <c r="A30" s="74" t="str">
        <f>'6.'!A30</f>
        <v>PR</v>
      </c>
      <c r="B30" s="28">
        <f>'6.'!B30</f>
        <v>32253353531.650002</v>
      </c>
      <c r="C30" s="28">
        <f>'6.'!M30</f>
        <v>5930740824.6999998</v>
      </c>
      <c r="D30" s="29">
        <f t="shared" si="0"/>
        <v>0.18387981946994142</v>
      </c>
      <c r="E30" s="28">
        <f>'6.'!C30</f>
        <v>26322612706.950001</v>
      </c>
      <c r="F30" s="29">
        <f t="shared" si="1"/>
        <v>0.81612018053005853</v>
      </c>
    </row>
    <row r="31" spans="1:6">
      <c r="A31" s="74" t="str">
        <f>'6.'!A31</f>
        <v>RJ</v>
      </c>
      <c r="B31" s="28">
        <f>'6.'!B31</f>
        <v>177062767765.04001</v>
      </c>
      <c r="C31" s="28">
        <f>'6.'!M31</f>
        <v>150831074231.20001</v>
      </c>
      <c r="D31" s="29">
        <f t="shared" si="0"/>
        <v>0.85185087827922634</v>
      </c>
      <c r="E31" s="28">
        <f>'6.'!C31</f>
        <v>26231693533.84</v>
      </c>
      <c r="F31" s="29">
        <f t="shared" si="1"/>
        <v>0.14814912172077371</v>
      </c>
    </row>
    <row r="32" spans="1:6">
      <c r="A32" s="74" t="str">
        <f>'6.'!A32</f>
        <v>RN</v>
      </c>
      <c r="B32" s="28">
        <f>'6.'!B32</f>
        <v>5171030783.4200001</v>
      </c>
      <c r="C32" s="28">
        <f>'6.'!M32</f>
        <v>4568037460.4300003</v>
      </c>
      <c r="D32" s="29">
        <f t="shared" si="0"/>
        <v>0.8833901115183086</v>
      </c>
      <c r="E32" s="28">
        <f>'6.'!C32</f>
        <v>602993322.99000001</v>
      </c>
      <c r="F32" s="29">
        <f t="shared" si="1"/>
        <v>0.11660988848169149</v>
      </c>
    </row>
    <row r="33" spans="1:6">
      <c r="A33" s="74" t="str">
        <f>'6.'!A33</f>
        <v>RO</v>
      </c>
      <c r="B33" s="28">
        <f>'6.'!B33</f>
        <v>5149779573.54</v>
      </c>
      <c r="C33" s="28">
        <f>'6.'!M33</f>
        <v>568748060.63999999</v>
      </c>
      <c r="D33" s="29">
        <f t="shared" si="0"/>
        <v>0.11044124365288863</v>
      </c>
      <c r="E33" s="28">
        <f>'6.'!C33</f>
        <v>4581031512.8999996</v>
      </c>
      <c r="F33" s="29">
        <f t="shared" si="1"/>
        <v>0.88955875634711135</v>
      </c>
    </row>
    <row r="34" spans="1:6">
      <c r="A34" s="74" t="str">
        <f>'6.'!A34</f>
        <v>RR</v>
      </c>
      <c r="B34" s="28">
        <f>'6.'!B34</f>
        <v>1731141898.72</v>
      </c>
      <c r="C34" s="28">
        <f>'6.'!M34</f>
        <v>149364524.43000001</v>
      </c>
      <c r="D34" s="29">
        <f t="shared" si="0"/>
        <v>8.6280925059025834E-2</v>
      </c>
      <c r="E34" s="28">
        <f>'6.'!C34</f>
        <v>1581777374.29</v>
      </c>
      <c r="F34" s="29">
        <f t="shared" si="1"/>
        <v>0.91371907494097415</v>
      </c>
    </row>
    <row r="35" spans="1:6">
      <c r="A35" s="74" t="str">
        <f>'6.'!A35</f>
        <v>RS</v>
      </c>
      <c r="B35" s="28">
        <f>'6.'!B35</f>
        <v>109730161265.03</v>
      </c>
      <c r="C35" s="28">
        <f>'6.'!M35</f>
        <v>100842876941.11</v>
      </c>
      <c r="D35" s="29">
        <f t="shared" si="0"/>
        <v>0.91900782591165031</v>
      </c>
      <c r="E35" s="28">
        <f>'6.'!C35</f>
        <v>8887284323.9200001</v>
      </c>
      <c r="F35" s="29">
        <f t="shared" si="1"/>
        <v>8.099217408834973E-2</v>
      </c>
    </row>
    <row r="36" spans="1:6">
      <c r="A36" s="74" t="str">
        <f>'6.'!A36</f>
        <v>SC</v>
      </c>
      <c r="B36" s="28">
        <f>'6.'!B36</f>
        <v>22326592495.720001</v>
      </c>
      <c r="C36" s="28">
        <f>'6.'!M36</f>
        <v>16236773950.139999</v>
      </c>
      <c r="D36" s="29">
        <f t="shared" si="0"/>
        <v>0.7272392306731349</v>
      </c>
      <c r="E36" s="28">
        <f>'6.'!C36</f>
        <v>6089818545.5799999</v>
      </c>
      <c r="F36" s="29">
        <f t="shared" si="1"/>
        <v>0.27276076932686505</v>
      </c>
    </row>
    <row r="37" spans="1:6">
      <c r="A37" s="74" t="str">
        <f>'6.'!A37</f>
        <v>SE</v>
      </c>
      <c r="B37" s="28">
        <f>'6.'!B37</f>
        <v>4874338138.5200005</v>
      </c>
      <c r="C37" s="28">
        <f>'6.'!M37</f>
        <v>3543671294.8600001</v>
      </c>
      <c r="D37" s="29">
        <f t="shared" si="0"/>
        <v>0.72700563525860928</v>
      </c>
      <c r="E37" s="28">
        <f>'6.'!C37</f>
        <v>1330666843.6600001</v>
      </c>
      <c r="F37" s="29">
        <f t="shared" si="1"/>
        <v>0.27299436474139066</v>
      </c>
    </row>
    <row r="38" spans="1:6">
      <c r="A38" s="74" t="str">
        <f>'6.'!A38</f>
        <v>SP</v>
      </c>
      <c r="B38" s="28">
        <f>'6.'!B38</f>
        <v>332206846922.67999</v>
      </c>
      <c r="C38" s="28">
        <f>'6.'!M38</f>
        <v>264878906632.45001</v>
      </c>
      <c r="D38" s="29">
        <f t="shared" si="0"/>
        <v>0.7973312684133198</v>
      </c>
      <c r="E38" s="28">
        <f>'6.'!C38</f>
        <v>67327940290.230003</v>
      </c>
      <c r="F38" s="29">
        <f t="shared" si="1"/>
        <v>0.20266873158668025</v>
      </c>
    </row>
    <row r="39" spans="1:6">
      <c r="A39" s="75" t="str">
        <f>'6.'!A39</f>
        <v>TO</v>
      </c>
      <c r="B39" s="30">
        <f>'6.'!B39</f>
        <v>3793773563.1300001</v>
      </c>
      <c r="C39" s="30">
        <f>'6.'!M39</f>
        <v>919652860.08000004</v>
      </c>
      <c r="D39" s="31">
        <f t="shared" si="0"/>
        <v>0.24241110988217579</v>
      </c>
      <c r="E39" s="30">
        <f>'6.'!C39</f>
        <v>2874120703.0500002</v>
      </c>
      <c r="F39" s="31">
        <f t="shared" si="1"/>
        <v>0.75758889011782427</v>
      </c>
    </row>
    <row r="40" spans="1:6">
      <c r="A40" s="57"/>
    </row>
  </sheetData>
  <mergeCells count="1">
    <mergeCell ref="B2:C2"/>
  </mergeCells>
  <hyperlinks>
    <hyperlink ref="B2:C2" location="Índice!A1" display="Clique aqui para voltar ao índice" xr:uid="{473781B6-2DE9-49E1-BB26-13606717E9A5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showGridLines="0" zoomScaleNormal="100" workbookViewId="0"/>
  </sheetViews>
  <sheetFormatPr defaultColWidth="60.140625" defaultRowHeight="15"/>
  <cols>
    <col min="1" max="1" width="7.5703125" customWidth="1"/>
    <col min="2" max="2" width="12.42578125" customWidth="1"/>
    <col min="3" max="3" width="16.42578125" customWidth="1"/>
    <col min="4" max="4" width="19.42578125" customWidth="1"/>
    <col min="5" max="5" width="16.85546875" customWidth="1"/>
    <col min="6" max="6" width="16.5703125" customWidth="1"/>
    <col min="7" max="7" width="10.42578125" customWidth="1"/>
    <col min="8" max="8" width="12" customWidth="1"/>
    <col min="9" max="9" width="16" customWidth="1"/>
    <col min="10" max="10" width="8.140625" customWidth="1"/>
  </cols>
  <sheetData>
    <row r="1" spans="1:10" ht="15.75" thickBot="1">
      <c r="A1" s="17"/>
      <c r="B1" s="18"/>
      <c r="C1" s="18"/>
    </row>
    <row r="2" spans="1:10" ht="15.75" thickBot="1">
      <c r="A2" s="17"/>
      <c r="B2" s="140" t="s">
        <v>85</v>
      </c>
      <c r="C2" s="141"/>
    </row>
    <row r="3" spans="1:10">
      <c r="A3" s="17"/>
      <c r="B3" s="18"/>
      <c r="C3" s="18"/>
    </row>
    <row r="4" spans="1:10" ht="17.25">
      <c r="A4" s="19" t="s">
        <v>86</v>
      </c>
      <c r="B4" s="20"/>
      <c r="C4" s="20"/>
    </row>
    <row r="5" spans="1:10" ht="17.25">
      <c r="A5" s="19" t="s">
        <v>141</v>
      </c>
      <c r="B5" s="20"/>
      <c r="C5" s="20"/>
    </row>
    <row r="6" spans="1:10" ht="17.25">
      <c r="A6" s="19" t="s">
        <v>87</v>
      </c>
      <c r="B6" s="20"/>
      <c r="C6" s="20"/>
    </row>
    <row r="7" spans="1:10" ht="17.25">
      <c r="A7" s="19" t="str">
        <f>'1.'!A7</f>
        <v>RGF 3º quadrimestre de 2022</v>
      </c>
      <c r="B7" s="20"/>
      <c r="C7" s="20"/>
    </row>
    <row r="8" spans="1:10" ht="17.25">
      <c r="A8" s="19" t="s">
        <v>94</v>
      </c>
      <c r="B8" s="20"/>
      <c r="C8" s="20"/>
    </row>
    <row r="9" spans="1:10" ht="17.25">
      <c r="A9" s="19" t="s">
        <v>88</v>
      </c>
      <c r="B9" s="20"/>
      <c r="C9" s="20"/>
    </row>
    <row r="11" spans="1:10" s="33" customFormat="1" ht="38.25" customHeight="1">
      <c r="A11" s="166" t="s">
        <v>12</v>
      </c>
      <c r="B11" s="168" t="s">
        <v>50</v>
      </c>
      <c r="C11" s="168"/>
      <c r="D11" s="168"/>
      <c r="E11" s="168"/>
      <c r="F11" s="169" t="s">
        <v>134</v>
      </c>
      <c r="G11" s="171" t="s">
        <v>107</v>
      </c>
      <c r="H11" s="172"/>
      <c r="I11" s="172"/>
      <c r="J11" s="173"/>
    </row>
    <row r="12" spans="1:10" s="15" customFormat="1" ht="83.25" customHeight="1">
      <c r="A12" s="167"/>
      <c r="B12" s="64" t="s">
        <v>48</v>
      </c>
      <c r="C12" s="64" t="s">
        <v>49</v>
      </c>
      <c r="D12" s="64" t="s">
        <v>51</v>
      </c>
      <c r="E12" s="64" t="s">
        <v>106</v>
      </c>
      <c r="F12" s="170"/>
      <c r="G12" s="64" t="s">
        <v>48</v>
      </c>
      <c r="H12" s="64" t="s">
        <v>49</v>
      </c>
      <c r="I12" s="64" t="s">
        <v>51</v>
      </c>
      <c r="J12" s="64" t="s">
        <v>52</v>
      </c>
    </row>
    <row r="13" spans="1:10">
      <c r="A13" s="73" t="s">
        <v>13</v>
      </c>
      <c r="B13" s="26"/>
      <c r="C13" s="26">
        <v>3717215785.5599999</v>
      </c>
      <c r="D13" s="26">
        <v>45527415.009999998</v>
      </c>
      <c r="E13" s="26"/>
      <c r="F13" s="26">
        <f>'6.'!F13</f>
        <v>7988448825.7399998</v>
      </c>
      <c r="G13" s="27">
        <f>B13/F13</f>
        <v>0</v>
      </c>
      <c r="H13" s="27">
        <f t="shared" ref="H13:H39" si="0">C13/$F13</f>
        <v>0.46532385280889127</v>
      </c>
      <c r="I13" s="27">
        <f t="shared" ref="I13:I39" si="1">D13/$F13</f>
        <v>5.6991558690723193E-3</v>
      </c>
      <c r="J13" s="27">
        <f t="shared" ref="J13:J39" si="2">E13/$F13</f>
        <v>0</v>
      </c>
    </row>
    <row r="14" spans="1:10">
      <c r="A14" s="74" t="s">
        <v>14</v>
      </c>
      <c r="B14" s="28"/>
      <c r="C14" s="28">
        <v>10359518124.82</v>
      </c>
      <c r="D14" s="28"/>
      <c r="E14" s="28"/>
      <c r="F14" s="28">
        <f>'6.'!F14</f>
        <v>13177300526</v>
      </c>
      <c r="G14" s="29">
        <f t="shared" ref="G14:G39" si="3">B14/F14</f>
        <v>0</v>
      </c>
      <c r="H14" s="29">
        <f t="shared" si="0"/>
        <v>0.78616391152191889</v>
      </c>
      <c r="I14" s="29">
        <f t="shared" si="1"/>
        <v>0</v>
      </c>
      <c r="J14" s="29">
        <f t="shared" si="2"/>
        <v>0</v>
      </c>
    </row>
    <row r="15" spans="1:10">
      <c r="A15" s="74" t="s">
        <v>15</v>
      </c>
      <c r="B15" s="28"/>
      <c r="C15" s="28">
        <v>9093902397.4200001</v>
      </c>
      <c r="D15" s="28"/>
      <c r="E15" s="28"/>
      <c r="F15" s="28">
        <f>'6.'!F15</f>
        <v>22411830451.369999</v>
      </c>
      <c r="G15" s="29">
        <f t="shared" si="3"/>
        <v>0</v>
      </c>
      <c r="H15" s="29">
        <f t="shared" si="0"/>
        <v>0.40576348358302455</v>
      </c>
      <c r="I15" s="29">
        <f t="shared" si="1"/>
        <v>0</v>
      </c>
      <c r="J15" s="29">
        <f t="shared" si="2"/>
        <v>0</v>
      </c>
    </row>
    <row r="16" spans="1:10">
      <c r="A16" s="74" t="s">
        <v>16</v>
      </c>
      <c r="B16" s="28"/>
      <c r="C16" s="28">
        <v>5503688276.9899998</v>
      </c>
      <c r="D16" s="28">
        <v>356942047.57999998</v>
      </c>
      <c r="E16" s="28"/>
      <c r="F16" s="28">
        <f>'6.'!F16</f>
        <v>7242022582.7200003</v>
      </c>
      <c r="G16" s="29">
        <f t="shared" si="3"/>
        <v>0</v>
      </c>
      <c r="H16" s="29">
        <f t="shared" si="0"/>
        <v>0.75996563309843934</v>
      </c>
      <c r="I16" s="29">
        <f t="shared" si="1"/>
        <v>4.9287618687035031E-2</v>
      </c>
      <c r="J16" s="29">
        <f t="shared" si="2"/>
        <v>0</v>
      </c>
    </row>
    <row r="17" spans="1:10">
      <c r="A17" s="74" t="s">
        <v>17</v>
      </c>
      <c r="B17" s="28"/>
      <c r="C17" s="28">
        <v>23537903036.029999</v>
      </c>
      <c r="D17" s="28">
        <v>4991925371.9700003</v>
      </c>
      <c r="E17" s="28"/>
      <c r="F17" s="28">
        <f>'6.'!F17</f>
        <v>55311500975.110001</v>
      </c>
      <c r="G17" s="29">
        <f t="shared" si="3"/>
        <v>0</v>
      </c>
      <c r="H17" s="29">
        <f t="shared" si="0"/>
        <v>0.42555169577882146</v>
      </c>
      <c r="I17" s="29">
        <f t="shared" si="1"/>
        <v>9.0251128318075316E-2</v>
      </c>
      <c r="J17" s="29">
        <f t="shared" si="2"/>
        <v>0</v>
      </c>
    </row>
    <row r="18" spans="1:10">
      <c r="A18" s="74" t="s">
        <v>18</v>
      </c>
      <c r="B18" s="28"/>
      <c r="C18" s="28">
        <v>16306965804.84</v>
      </c>
      <c r="D18" s="28">
        <v>568584287.03999996</v>
      </c>
      <c r="E18" s="28">
        <v>693345651.25</v>
      </c>
      <c r="F18" s="28">
        <f>'6.'!F18</f>
        <v>30363903722.43</v>
      </c>
      <c r="G18" s="29">
        <f t="shared" si="3"/>
        <v>0</v>
      </c>
      <c r="H18" s="29">
        <f t="shared" si="0"/>
        <v>0.53705103118193409</v>
      </c>
      <c r="I18" s="29">
        <f t="shared" si="1"/>
        <v>1.8725664928913054E-2</v>
      </c>
      <c r="J18" s="29">
        <f t="shared" si="2"/>
        <v>2.2834535953880703E-2</v>
      </c>
    </row>
    <row r="19" spans="1:10">
      <c r="A19" s="74" t="s">
        <v>19</v>
      </c>
      <c r="B19" s="28"/>
      <c r="C19" s="28">
        <v>5060538912.1899996</v>
      </c>
      <c r="D19" s="28">
        <v>6277079595.9700003</v>
      </c>
      <c r="E19" s="28"/>
      <c r="F19" s="28">
        <f>'6.'!F19</f>
        <v>29377546367.889999</v>
      </c>
      <c r="G19" s="29">
        <f t="shared" si="3"/>
        <v>0</v>
      </c>
      <c r="H19" s="29">
        <f t="shared" si="0"/>
        <v>0.1722587328709394</v>
      </c>
      <c r="I19" s="29">
        <f t="shared" si="1"/>
        <v>0.21366929413924513</v>
      </c>
      <c r="J19" s="29">
        <f t="shared" si="2"/>
        <v>0</v>
      </c>
    </row>
    <row r="20" spans="1:10">
      <c r="A20" s="74" t="s">
        <v>20</v>
      </c>
      <c r="B20" s="28"/>
      <c r="C20" s="28">
        <v>7269095439.7700005</v>
      </c>
      <c r="D20" s="28"/>
      <c r="E20" s="28"/>
      <c r="F20" s="28">
        <f>'6.'!F20</f>
        <v>21242340098.98</v>
      </c>
      <c r="G20" s="29">
        <f t="shared" si="3"/>
        <v>0</v>
      </c>
      <c r="H20" s="29">
        <f t="shared" si="0"/>
        <v>0.34219843039416559</v>
      </c>
      <c r="I20" s="29">
        <f t="shared" si="1"/>
        <v>0</v>
      </c>
      <c r="J20" s="29">
        <f t="shared" si="2"/>
        <v>0</v>
      </c>
    </row>
    <row r="21" spans="1:10">
      <c r="A21" s="74" t="s">
        <v>21</v>
      </c>
      <c r="B21" s="28"/>
      <c r="C21" s="28">
        <v>23223696262.990002</v>
      </c>
      <c r="D21" s="28">
        <v>1128407407.0599999</v>
      </c>
      <c r="E21" s="28">
        <v>212228898.58000001</v>
      </c>
      <c r="F21" s="28">
        <f>'6.'!F21</f>
        <v>37203040718.190002</v>
      </c>
      <c r="G21" s="29">
        <f t="shared" si="3"/>
        <v>0</v>
      </c>
      <c r="H21" s="29">
        <f t="shared" si="0"/>
        <v>0.62424188492837474</v>
      </c>
      <c r="I21" s="29">
        <f t="shared" si="1"/>
        <v>3.0331053195559846E-2</v>
      </c>
      <c r="J21" s="29">
        <f t="shared" si="2"/>
        <v>5.7046116253673083E-3</v>
      </c>
    </row>
    <row r="22" spans="1:10">
      <c r="A22" s="74" t="s">
        <v>22</v>
      </c>
      <c r="B22" s="28"/>
      <c r="C22" s="28">
        <v>5582296486.8699999</v>
      </c>
      <c r="D22" s="28">
        <v>1656482530.52</v>
      </c>
      <c r="E22" s="28"/>
      <c r="F22" s="28">
        <f>'6.'!F22</f>
        <v>22134638694.290001</v>
      </c>
      <c r="G22" s="29">
        <f t="shared" si="3"/>
        <v>0</v>
      </c>
      <c r="H22" s="29">
        <f t="shared" si="0"/>
        <v>0.25219731679243745</v>
      </c>
      <c r="I22" s="29">
        <f t="shared" si="1"/>
        <v>7.4836664532830943E-2</v>
      </c>
      <c r="J22" s="29">
        <f t="shared" si="2"/>
        <v>0</v>
      </c>
    </row>
    <row r="23" spans="1:10">
      <c r="A23" s="74" t="s">
        <v>23</v>
      </c>
      <c r="B23" s="28"/>
      <c r="C23" s="28">
        <v>148472106924.32001</v>
      </c>
      <c r="D23" s="28">
        <v>3000134091.4499998</v>
      </c>
      <c r="E23" s="28">
        <v>7798893897.0299997</v>
      </c>
      <c r="F23" s="28">
        <f>'6.'!F23</f>
        <v>91403876912.770004</v>
      </c>
      <c r="G23" s="29">
        <f t="shared" si="3"/>
        <v>0</v>
      </c>
      <c r="H23" s="29">
        <f t="shared" si="0"/>
        <v>1.6243524010038684</v>
      </c>
      <c r="I23" s="29">
        <f t="shared" si="1"/>
        <v>3.2822831949602477E-2</v>
      </c>
      <c r="J23" s="29">
        <f t="shared" si="2"/>
        <v>8.532344754339867E-2</v>
      </c>
    </row>
    <row r="24" spans="1:10">
      <c r="A24" s="74" t="s">
        <v>24</v>
      </c>
      <c r="B24" s="28"/>
      <c r="C24" s="28">
        <v>8667054358.5300007</v>
      </c>
      <c r="D24" s="28">
        <v>343290739.74000001</v>
      </c>
      <c r="E24" s="28"/>
      <c r="F24" s="28">
        <f>'6.'!F24</f>
        <v>18353337808.299999</v>
      </c>
      <c r="G24" s="29">
        <f t="shared" si="3"/>
        <v>0</v>
      </c>
      <c r="H24" s="29">
        <f t="shared" si="0"/>
        <v>0.47223314086282803</v>
      </c>
      <c r="I24" s="29">
        <f t="shared" si="1"/>
        <v>1.8704539922147149E-2</v>
      </c>
      <c r="J24" s="29">
        <f t="shared" si="2"/>
        <v>0</v>
      </c>
    </row>
    <row r="25" spans="1:10">
      <c r="A25" s="74" t="s">
        <v>25</v>
      </c>
      <c r="B25" s="28">
        <v>0</v>
      </c>
      <c r="C25" s="28">
        <v>4839921070.0200005</v>
      </c>
      <c r="D25" s="28">
        <v>185188249.22</v>
      </c>
      <c r="E25" s="28">
        <v>85004190.510000005</v>
      </c>
      <c r="F25" s="28">
        <f>'6.'!F25</f>
        <v>29361791461.709999</v>
      </c>
      <c r="G25" s="29">
        <f t="shared" si="3"/>
        <v>0</v>
      </c>
      <c r="H25" s="29">
        <f t="shared" si="0"/>
        <v>0.16483738999139833</v>
      </c>
      <c r="I25" s="29">
        <f t="shared" si="1"/>
        <v>6.3071168345262413E-3</v>
      </c>
      <c r="J25" s="29">
        <f t="shared" si="2"/>
        <v>2.8950614481698745E-3</v>
      </c>
    </row>
    <row r="26" spans="1:10">
      <c r="A26" s="74" t="s">
        <v>26</v>
      </c>
      <c r="B26" s="28"/>
      <c r="C26" s="28">
        <v>5496824263.9799995</v>
      </c>
      <c r="D26" s="28"/>
      <c r="E26" s="28"/>
      <c r="F26" s="28">
        <f>'6.'!F26</f>
        <v>34284612506.200001</v>
      </c>
      <c r="G26" s="29">
        <f t="shared" si="3"/>
        <v>0</v>
      </c>
      <c r="H26" s="29">
        <f t="shared" si="0"/>
        <v>0.16032919324918601</v>
      </c>
      <c r="I26" s="29">
        <f t="shared" si="1"/>
        <v>0</v>
      </c>
      <c r="J26" s="29">
        <f t="shared" si="2"/>
        <v>0</v>
      </c>
    </row>
    <row r="27" spans="1:10">
      <c r="A27" s="74" t="s">
        <v>27</v>
      </c>
      <c r="B27" s="28"/>
      <c r="C27" s="28">
        <v>2790522592.3699999</v>
      </c>
      <c r="D27" s="28">
        <v>2528585272.3600001</v>
      </c>
      <c r="E27" s="28"/>
      <c r="F27" s="28">
        <f>'6.'!F27</f>
        <v>15755978027.209999</v>
      </c>
      <c r="G27" s="29">
        <f t="shared" si="3"/>
        <v>0</v>
      </c>
      <c r="H27" s="29">
        <f t="shared" si="0"/>
        <v>0.17710881467027112</v>
      </c>
      <c r="I27" s="29">
        <f t="shared" si="1"/>
        <v>0.16048418371701367</v>
      </c>
      <c r="J27" s="29">
        <f t="shared" si="2"/>
        <v>0</v>
      </c>
    </row>
    <row r="28" spans="1:10">
      <c r="A28" s="74" t="s">
        <v>28</v>
      </c>
      <c r="B28" s="28"/>
      <c r="C28" s="28">
        <v>16602794406.99</v>
      </c>
      <c r="D28" s="28">
        <v>254902879.12</v>
      </c>
      <c r="E28" s="28"/>
      <c r="F28" s="28">
        <f>'6.'!F28</f>
        <v>36708825666.870003</v>
      </c>
      <c r="G28" s="29">
        <f t="shared" si="3"/>
        <v>0</v>
      </c>
      <c r="H28" s="29">
        <f t="shared" si="0"/>
        <v>0.45228345242256413</v>
      </c>
      <c r="I28" s="29">
        <f t="shared" si="1"/>
        <v>6.9439126555893016E-3</v>
      </c>
      <c r="J28" s="29">
        <f t="shared" si="2"/>
        <v>0</v>
      </c>
    </row>
    <row r="29" spans="1:10">
      <c r="A29" s="74" t="s">
        <v>29</v>
      </c>
      <c r="B29" s="28"/>
      <c r="C29" s="28">
        <v>6779547635.9899998</v>
      </c>
      <c r="D29" s="28">
        <v>2118761111.3</v>
      </c>
      <c r="E29" s="28">
        <v>169130118.61000001</v>
      </c>
      <c r="F29" s="28">
        <f>'6.'!F29</f>
        <v>13507100759.16</v>
      </c>
      <c r="G29" s="29">
        <f t="shared" si="3"/>
        <v>0</v>
      </c>
      <c r="H29" s="29">
        <f t="shared" si="0"/>
        <v>0.50192471033373831</v>
      </c>
      <c r="I29" s="29">
        <f t="shared" si="1"/>
        <v>0.15686276049011755</v>
      </c>
      <c r="J29" s="29">
        <f t="shared" si="2"/>
        <v>1.2521570811212201E-2</v>
      </c>
    </row>
    <row r="30" spans="1:10">
      <c r="A30" s="74" t="s">
        <v>79</v>
      </c>
      <c r="B30" s="28"/>
      <c r="C30" s="28">
        <v>24390063008.91</v>
      </c>
      <c r="D30" s="28">
        <v>7863290522.7399998</v>
      </c>
      <c r="E30" s="28"/>
      <c r="F30" s="28">
        <f>'6.'!F30</f>
        <v>55743548179.089996</v>
      </c>
      <c r="G30" s="29">
        <f t="shared" si="3"/>
        <v>0</v>
      </c>
      <c r="H30" s="29">
        <f t="shared" si="0"/>
        <v>0.43754055501725264</v>
      </c>
      <c r="I30" s="29">
        <f t="shared" si="1"/>
        <v>0.14106189468738561</v>
      </c>
      <c r="J30" s="29">
        <f t="shared" si="2"/>
        <v>0</v>
      </c>
    </row>
    <row r="31" spans="1:10">
      <c r="A31" s="74" t="s">
        <v>30</v>
      </c>
      <c r="B31" s="28">
        <v>7736297.2999999998</v>
      </c>
      <c r="C31" s="28">
        <v>172943286799.70001</v>
      </c>
      <c r="D31" s="28">
        <v>4091741269.4400001</v>
      </c>
      <c r="E31" s="28">
        <v>20003398.600000001</v>
      </c>
      <c r="F31" s="28">
        <f>'6.'!F31</f>
        <v>89631905200.179993</v>
      </c>
      <c r="G31" s="61">
        <f t="shared" si="3"/>
        <v>8.631186944784996E-5</v>
      </c>
      <c r="H31" s="29">
        <f t="shared" si="0"/>
        <v>1.9294835517939288</v>
      </c>
      <c r="I31" s="29">
        <f t="shared" si="1"/>
        <v>4.5650499789128475E-2</v>
      </c>
      <c r="J31" s="29">
        <f t="shared" si="2"/>
        <v>2.2317274808925775E-4</v>
      </c>
    </row>
    <row r="32" spans="1:10">
      <c r="A32" s="74" t="s">
        <v>80</v>
      </c>
      <c r="B32" s="28"/>
      <c r="C32" s="28">
        <v>3392844445.8499999</v>
      </c>
      <c r="D32" s="28">
        <v>1778186337.5699999</v>
      </c>
      <c r="E32" s="28"/>
      <c r="F32" s="28">
        <f>'6.'!F32</f>
        <v>14259016231.26</v>
      </c>
      <c r="G32" s="29">
        <f t="shared" si="3"/>
        <v>0</v>
      </c>
      <c r="H32" s="29">
        <f t="shared" si="0"/>
        <v>0.23794379575863564</v>
      </c>
      <c r="I32" s="29">
        <f t="shared" si="1"/>
        <v>0.1247061023516957</v>
      </c>
      <c r="J32" s="29">
        <f t="shared" si="2"/>
        <v>0</v>
      </c>
    </row>
    <row r="33" spans="1:10">
      <c r="A33" s="74" t="s">
        <v>31</v>
      </c>
      <c r="B33" s="28"/>
      <c r="C33" s="28">
        <v>2882252333.8800001</v>
      </c>
      <c r="D33" s="28">
        <v>2267527239.6599998</v>
      </c>
      <c r="E33" s="28"/>
      <c r="F33" s="28">
        <f>'6.'!F33</f>
        <v>11597544636.92</v>
      </c>
      <c r="G33" s="29">
        <f t="shared" si="3"/>
        <v>0</v>
      </c>
      <c r="H33" s="29">
        <f t="shared" si="0"/>
        <v>0.24852263337746031</v>
      </c>
      <c r="I33" s="29">
        <f t="shared" si="1"/>
        <v>0.19551787129505671</v>
      </c>
      <c r="J33" s="29">
        <f t="shared" si="2"/>
        <v>0</v>
      </c>
    </row>
    <row r="34" spans="1:10">
      <c r="A34" s="74" t="s">
        <v>81</v>
      </c>
      <c r="B34" s="28"/>
      <c r="C34" s="28">
        <v>1332096644.6099999</v>
      </c>
      <c r="D34" s="28">
        <v>399045254.11000001</v>
      </c>
      <c r="E34" s="28"/>
      <c r="F34" s="28">
        <f>'6.'!F34</f>
        <v>6375293123.8299999</v>
      </c>
      <c r="G34" s="29">
        <f t="shared" si="3"/>
        <v>0</v>
      </c>
      <c r="H34" s="29">
        <f t="shared" si="0"/>
        <v>0.20894672899522052</v>
      </c>
      <c r="I34" s="29">
        <f t="shared" si="1"/>
        <v>6.2592455963855501E-2</v>
      </c>
      <c r="J34" s="29">
        <f t="shared" si="2"/>
        <v>0</v>
      </c>
    </row>
    <row r="35" spans="1:10">
      <c r="A35" s="74" t="s">
        <v>32</v>
      </c>
      <c r="B35" s="28"/>
      <c r="C35" s="28">
        <v>93772425476.75</v>
      </c>
      <c r="D35" s="28">
        <v>15957735788.280001</v>
      </c>
      <c r="E35" s="28"/>
      <c r="F35" s="28">
        <f>'6.'!F35</f>
        <v>50590591130.589996</v>
      </c>
      <c r="G35" s="29">
        <f t="shared" si="3"/>
        <v>0</v>
      </c>
      <c r="H35" s="29">
        <f t="shared" si="0"/>
        <v>1.8535546507984915</v>
      </c>
      <c r="I35" s="29">
        <f t="shared" si="1"/>
        <v>0.31542892525387062</v>
      </c>
      <c r="J35" s="29">
        <f t="shared" si="2"/>
        <v>0</v>
      </c>
    </row>
    <row r="36" spans="1:10">
      <c r="A36" s="74" t="s">
        <v>33</v>
      </c>
      <c r="B36" s="28"/>
      <c r="C36" s="28">
        <v>19348137930.209999</v>
      </c>
      <c r="D36" s="28">
        <v>2948310744.0500002</v>
      </c>
      <c r="E36" s="28">
        <v>30143821.460000001</v>
      </c>
      <c r="F36" s="28">
        <f>'6.'!F36</f>
        <v>38247458403.339996</v>
      </c>
      <c r="G36" s="29">
        <f t="shared" si="3"/>
        <v>0</v>
      </c>
      <c r="H36" s="29">
        <f t="shared" si="0"/>
        <v>0.50586728472709197</v>
      </c>
      <c r="I36" s="29">
        <f t="shared" si="1"/>
        <v>7.7085141526489931E-2</v>
      </c>
      <c r="J36" s="29">
        <f t="shared" si="2"/>
        <v>7.8812613225478177E-4</v>
      </c>
    </row>
    <row r="37" spans="1:10">
      <c r="A37" s="74" t="s">
        <v>34</v>
      </c>
      <c r="B37" s="28"/>
      <c r="C37" s="28">
        <v>3439470089.1199999</v>
      </c>
      <c r="D37" s="28">
        <v>1415527981.75</v>
      </c>
      <c r="E37" s="28">
        <v>19340067.649999999</v>
      </c>
      <c r="F37" s="28">
        <f>'6.'!F37</f>
        <v>11293039469.27</v>
      </c>
      <c r="G37" s="29">
        <f t="shared" si="3"/>
        <v>0</v>
      </c>
      <c r="H37" s="29">
        <f t="shared" si="0"/>
        <v>0.3045654890766385</v>
      </c>
      <c r="I37" s="29">
        <f t="shared" si="1"/>
        <v>0.12534517262618775</v>
      </c>
      <c r="J37" s="29">
        <f t="shared" si="2"/>
        <v>1.7125653109268881E-3</v>
      </c>
    </row>
    <row r="38" spans="1:10">
      <c r="A38" s="74" t="s">
        <v>35</v>
      </c>
      <c r="B38" s="28"/>
      <c r="C38" s="28">
        <v>303422501845.65997</v>
      </c>
      <c r="D38" s="28">
        <v>28780531319.830002</v>
      </c>
      <c r="E38" s="28">
        <v>3813757.19</v>
      </c>
      <c r="F38" s="28">
        <f>'6.'!F38</f>
        <v>230980501973.53</v>
      </c>
      <c r="G38" s="29">
        <f t="shared" si="3"/>
        <v>0</v>
      </c>
      <c r="H38" s="29">
        <f t="shared" si="0"/>
        <v>1.3136282034768099</v>
      </c>
      <c r="I38" s="29">
        <f t="shared" si="1"/>
        <v>0.12460156192373417</v>
      </c>
      <c r="J38" s="29">
        <f t="shared" si="2"/>
        <v>1.6511165043866128E-5</v>
      </c>
    </row>
    <row r="39" spans="1:10">
      <c r="A39" s="75" t="s">
        <v>82</v>
      </c>
      <c r="B39" s="46"/>
      <c r="C39" s="30">
        <v>3571099265.0799999</v>
      </c>
      <c r="D39" s="30"/>
      <c r="E39" s="46">
        <v>222674298.05000001</v>
      </c>
      <c r="F39" s="30">
        <f>'6.'!F39</f>
        <v>12104467859.450001</v>
      </c>
      <c r="G39" s="31">
        <f t="shared" si="3"/>
        <v>0</v>
      </c>
      <c r="H39" s="31">
        <f t="shared" si="0"/>
        <v>0.29502323493651395</v>
      </c>
      <c r="I39" s="31">
        <f t="shared" si="1"/>
        <v>0</v>
      </c>
      <c r="J39" s="31">
        <f t="shared" si="2"/>
        <v>1.8396041910769122E-2</v>
      </c>
    </row>
    <row r="40" spans="1:10">
      <c r="A40" s="57"/>
    </row>
    <row r="41" spans="1:10">
      <c r="A41" s="8"/>
    </row>
    <row r="42" spans="1:10">
      <c r="A42" s="8"/>
    </row>
    <row r="43" spans="1:10">
      <c r="A43" s="8"/>
    </row>
    <row r="44" spans="1:10">
      <c r="A44" s="8"/>
    </row>
    <row r="45" spans="1:10">
      <c r="A45" s="8"/>
    </row>
    <row r="46" spans="1:10">
      <c r="A46" s="8"/>
    </row>
    <row r="47" spans="1:10">
      <c r="A47" s="8"/>
    </row>
    <row r="48" spans="1:10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</sheetData>
  <mergeCells count="5">
    <mergeCell ref="B11:E11"/>
    <mergeCell ref="B2:C2"/>
    <mergeCell ref="F11:F12"/>
    <mergeCell ref="G11:J11"/>
    <mergeCell ref="A11:A12"/>
  </mergeCells>
  <hyperlinks>
    <hyperlink ref="B2:C2" location="Índice!A1" display="Clique aqui para voltar ao índice" xr:uid="{B89E656A-5AD3-421C-8F1F-545D0D495B27}"/>
  </hyperlinks>
  <pageMargins left="0.51181102362204722" right="0.51181102362204722" top="0.78740157480314965" bottom="0.78740157480314965" header="0.31496062992125984" footer="0.31496062992125984"/>
  <pageSetup paperSize="9"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1"/>
  <sheetViews>
    <sheetView showGridLines="0" zoomScaleNormal="100" workbookViewId="0">
      <pane xSplit="1" topLeftCell="B1" activePane="topRight" state="frozen"/>
      <selection activeCell="A13" sqref="A13"/>
      <selection pane="topRight" activeCell="E4" sqref="E4"/>
    </sheetView>
  </sheetViews>
  <sheetFormatPr defaultRowHeight="15"/>
  <cols>
    <col min="1" max="1" width="9.140625" style="10"/>
    <col min="2" max="6" width="18.28515625" customWidth="1"/>
    <col min="7" max="7" width="26" customWidth="1"/>
    <col min="8" max="8" width="19.5703125" customWidth="1"/>
    <col min="9" max="10" width="14.140625" customWidth="1"/>
    <col min="11" max="11" width="16.5703125" customWidth="1"/>
    <col min="12" max="12" width="16.28515625" customWidth="1"/>
    <col min="13" max="13" width="18.28515625" customWidth="1"/>
  </cols>
  <sheetData>
    <row r="1" spans="1:13" ht="15.75" thickBot="1">
      <c r="A1" s="17"/>
      <c r="B1" s="18"/>
      <c r="C1" s="18"/>
    </row>
    <row r="2" spans="1:13" ht="15.75" thickBot="1">
      <c r="A2" s="17"/>
      <c r="B2" s="140" t="s">
        <v>85</v>
      </c>
      <c r="C2" s="141"/>
    </row>
    <row r="3" spans="1:13">
      <c r="A3" s="17"/>
      <c r="B3" s="18"/>
      <c r="C3" s="18"/>
    </row>
    <row r="4" spans="1:13" ht="17.25">
      <c r="A4" s="19" t="s">
        <v>86</v>
      </c>
      <c r="B4" s="20"/>
      <c r="C4" s="20"/>
    </row>
    <row r="5" spans="1:13" ht="17.25">
      <c r="A5" s="19" t="s">
        <v>109</v>
      </c>
      <c r="B5" s="20"/>
      <c r="C5" s="20"/>
    </row>
    <row r="6" spans="1:13" ht="17.25">
      <c r="A6" s="19" t="s">
        <v>87</v>
      </c>
      <c r="B6" s="20"/>
      <c r="C6" s="20"/>
    </row>
    <row r="7" spans="1:13" ht="17.25">
      <c r="A7" s="19" t="str">
        <f>'1.'!A7</f>
        <v>RGF 3º quadrimestre de 2022</v>
      </c>
      <c r="B7" s="20"/>
      <c r="C7" s="20"/>
    </row>
    <row r="8" spans="1:13" ht="17.25">
      <c r="A8" s="19" t="s">
        <v>94</v>
      </c>
      <c r="B8" s="20"/>
      <c r="C8" s="20"/>
    </row>
    <row r="9" spans="1:13" ht="17.25">
      <c r="A9" s="19" t="s">
        <v>88</v>
      </c>
      <c r="B9" s="20"/>
      <c r="C9" s="20"/>
    </row>
    <row r="12" spans="1:13">
      <c r="A12" s="166" t="s">
        <v>12</v>
      </c>
      <c r="B12" s="174" t="s">
        <v>100</v>
      </c>
      <c r="C12" s="175"/>
      <c r="D12" s="175"/>
      <c r="E12" s="175"/>
      <c r="F12" s="175"/>
      <c r="G12" s="176"/>
      <c r="H12" s="169" t="s">
        <v>37</v>
      </c>
      <c r="I12" s="162" t="s">
        <v>99</v>
      </c>
      <c r="J12" s="162"/>
      <c r="K12" s="162"/>
      <c r="L12" s="162"/>
      <c r="M12" s="162"/>
    </row>
    <row r="13" spans="1:13" s="9" customFormat="1" ht="38.25">
      <c r="A13" s="167"/>
      <c r="B13" s="68" t="s">
        <v>71</v>
      </c>
      <c r="C13" s="68" t="s">
        <v>72</v>
      </c>
      <c r="D13" s="68" t="s">
        <v>73</v>
      </c>
      <c r="E13" s="68" t="s">
        <v>74</v>
      </c>
      <c r="F13" s="68" t="s">
        <v>75</v>
      </c>
      <c r="G13" s="68" t="s">
        <v>76</v>
      </c>
      <c r="H13" s="170"/>
      <c r="I13" s="68" t="s">
        <v>71</v>
      </c>
      <c r="J13" s="68" t="s">
        <v>72</v>
      </c>
      <c r="K13" s="68" t="s">
        <v>73</v>
      </c>
      <c r="L13" s="68" t="s">
        <v>74</v>
      </c>
      <c r="M13" s="68" t="s">
        <v>75</v>
      </c>
    </row>
    <row r="14" spans="1:13">
      <c r="A14" s="73" t="s">
        <v>13</v>
      </c>
      <c r="B14" s="26"/>
      <c r="C14" s="26">
        <v>3221621471.04</v>
      </c>
      <c r="D14" s="26"/>
      <c r="E14" s="26">
        <v>96123580.700000003</v>
      </c>
      <c r="F14" s="26">
        <v>399470733.81999999</v>
      </c>
      <c r="G14" s="26">
        <f>SUM(B14:F14)</f>
        <v>3717215785.5599999</v>
      </c>
      <c r="H14" s="26">
        <f>'7.'!B13</f>
        <v>3762743200.5700002</v>
      </c>
      <c r="I14" s="41">
        <f t="shared" ref="I14:I40" si="0">B14/$H14</f>
        <v>0</v>
      </c>
      <c r="J14" s="41">
        <f t="shared" ref="J14:J40" si="1">C14/$H14</f>
        <v>0.85618956684367187</v>
      </c>
      <c r="K14" s="41">
        <f t="shared" ref="K14:K34" si="2">D14/$H14</f>
        <v>0</v>
      </c>
      <c r="L14" s="41">
        <f t="shared" ref="L14:L34" si="3">E14/$H14</f>
        <v>2.5546144282564565E-2</v>
      </c>
      <c r="M14" s="41">
        <f t="shared" ref="M14:M34" si="4">F14/$H14</f>
        <v>0.10616476132612135</v>
      </c>
    </row>
    <row r="15" spans="1:13">
      <c r="A15" s="74" t="s">
        <v>14</v>
      </c>
      <c r="B15" s="28"/>
      <c r="C15" s="28">
        <v>3767816170.54</v>
      </c>
      <c r="D15" s="28"/>
      <c r="E15" s="28">
        <v>165845065.00999999</v>
      </c>
      <c r="F15" s="28">
        <v>6425856889.2700005</v>
      </c>
      <c r="G15" s="28">
        <f t="shared" ref="G15:G40" si="5">SUM(B15:F15)</f>
        <v>10359518124.82</v>
      </c>
      <c r="H15" s="28">
        <f>'7.'!B14</f>
        <v>10359518124.82</v>
      </c>
      <c r="I15" s="43">
        <f t="shared" si="0"/>
        <v>0</v>
      </c>
      <c r="J15" s="43">
        <f t="shared" si="1"/>
        <v>0.36370573661267347</v>
      </c>
      <c r="K15" s="43">
        <f t="shared" si="2"/>
        <v>0</v>
      </c>
      <c r="L15" s="43">
        <f t="shared" si="3"/>
        <v>1.6008955533622526E-2</v>
      </c>
      <c r="M15" s="43">
        <f t="shared" si="4"/>
        <v>0.62028530785370406</v>
      </c>
    </row>
    <row r="16" spans="1:13">
      <c r="A16" s="74" t="s">
        <v>15</v>
      </c>
      <c r="B16" s="28"/>
      <c r="C16" s="28"/>
      <c r="D16" s="28">
        <v>8790178066.6499996</v>
      </c>
      <c r="E16" s="28">
        <v>8870610.6500000004</v>
      </c>
      <c r="F16" s="28">
        <v>294853720.12</v>
      </c>
      <c r="G16" s="28">
        <f t="shared" si="5"/>
        <v>9093902397.4200001</v>
      </c>
      <c r="H16" s="28">
        <f>'7.'!B15</f>
        <v>9093902397.4200001</v>
      </c>
      <c r="I16" s="43">
        <f t="shared" si="0"/>
        <v>0</v>
      </c>
      <c r="J16" s="43">
        <f t="shared" si="1"/>
        <v>0</v>
      </c>
      <c r="K16" s="43">
        <f t="shared" si="2"/>
        <v>0.96660132058859916</v>
      </c>
      <c r="L16" s="43">
        <f t="shared" si="3"/>
        <v>9.7544599252754802E-4</v>
      </c>
      <c r="M16" s="43">
        <f t="shared" si="4"/>
        <v>3.2423233418873279E-2</v>
      </c>
    </row>
    <row r="17" spans="1:13">
      <c r="A17" s="74" t="s">
        <v>16</v>
      </c>
      <c r="B17" s="28"/>
      <c r="C17" s="28">
        <v>1673265923.45</v>
      </c>
      <c r="D17" s="28"/>
      <c r="E17" s="28">
        <v>3764748525.6199999</v>
      </c>
      <c r="F17" s="28">
        <v>65673827.920000002</v>
      </c>
      <c r="G17" s="28">
        <f t="shared" si="5"/>
        <v>5503688276.9899998</v>
      </c>
      <c r="H17" s="28">
        <f>'7.'!B16</f>
        <v>5860630324.5699997</v>
      </c>
      <c r="I17" s="43">
        <f t="shared" si="0"/>
        <v>0</v>
      </c>
      <c r="J17" s="43">
        <f t="shared" si="1"/>
        <v>0.28550954944812512</v>
      </c>
      <c r="K17" s="43">
        <f t="shared" si="2"/>
        <v>0</v>
      </c>
      <c r="L17" s="43">
        <f t="shared" si="3"/>
        <v>0.64237945700767662</v>
      </c>
      <c r="M17" s="43">
        <f t="shared" si="4"/>
        <v>1.1205932516280756E-2</v>
      </c>
    </row>
    <row r="18" spans="1:13">
      <c r="A18" s="74" t="s">
        <v>17</v>
      </c>
      <c r="B18" s="28"/>
      <c r="C18" s="28"/>
      <c r="D18" s="28">
        <v>17953551713.41</v>
      </c>
      <c r="E18" s="28">
        <v>384517445.38999999</v>
      </c>
      <c r="F18" s="28">
        <v>5199833877.2299995</v>
      </c>
      <c r="G18" s="28">
        <f t="shared" si="5"/>
        <v>23537903036.029999</v>
      </c>
      <c r="H18" s="28">
        <f>'7.'!B17</f>
        <v>28529828408</v>
      </c>
      <c r="I18" s="43">
        <f t="shared" si="0"/>
        <v>0</v>
      </c>
      <c r="J18" s="43">
        <f t="shared" si="1"/>
        <v>0</v>
      </c>
      <c r="K18" s="43">
        <f t="shared" si="2"/>
        <v>0.6292905606251622</v>
      </c>
      <c r="L18" s="43">
        <f t="shared" si="3"/>
        <v>1.3477734246805989E-2</v>
      </c>
      <c r="M18" s="43">
        <f t="shared" si="4"/>
        <v>0.18225955666007171</v>
      </c>
    </row>
    <row r="19" spans="1:13">
      <c r="A19" s="74" t="s">
        <v>18</v>
      </c>
      <c r="B19" s="28">
        <v>286033664.38</v>
      </c>
      <c r="C19" s="28">
        <v>14737809442.219999</v>
      </c>
      <c r="D19" s="28">
        <v>152026229.38</v>
      </c>
      <c r="E19" s="28">
        <v>23662307.350000001</v>
      </c>
      <c r="F19" s="28">
        <v>1107434161.51</v>
      </c>
      <c r="G19" s="28">
        <f t="shared" si="5"/>
        <v>16306965804.839998</v>
      </c>
      <c r="H19" s="28">
        <f>'7.'!B18</f>
        <v>17568895743.130001</v>
      </c>
      <c r="I19" s="43">
        <f t="shared" si="0"/>
        <v>1.6280685397763162E-2</v>
      </c>
      <c r="J19" s="43">
        <f t="shared" si="1"/>
        <v>0.8388580396683698</v>
      </c>
      <c r="K19" s="43">
        <f t="shared" si="2"/>
        <v>8.6531465382192335E-3</v>
      </c>
      <c r="L19" s="43">
        <f t="shared" si="3"/>
        <v>1.3468295159786989E-3</v>
      </c>
      <c r="M19" s="43">
        <f t="shared" si="4"/>
        <v>6.3033794365991505E-2</v>
      </c>
    </row>
    <row r="20" spans="1:13">
      <c r="A20" s="74" t="s">
        <v>19</v>
      </c>
      <c r="B20" s="28"/>
      <c r="C20" s="28">
        <v>5043387336.5799999</v>
      </c>
      <c r="D20" s="28">
        <v>435272.12</v>
      </c>
      <c r="E20" s="28">
        <v>16716303.49</v>
      </c>
      <c r="F20" s="28"/>
      <c r="G20" s="28">
        <f t="shared" si="5"/>
        <v>5060538912.1899996</v>
      </c>
      <c r="H20" s="28">
        <f>'7.'!B19</f>
        <v>11337618508.16</v>
      </c>
      <c r="I20" s="43">
        <f t="shared" si="0"/>
        <v>0</v>
      </c>
      <c r="J20" s="43">
        <f t="shared" si="1"/>
        <v>0.44483657065636256</v>
      </c>
      <c r="K20" s="43">
        <f t="shared" si="2"/>
        <v>3.8391847431338649E-5</v>
      </c>
      <c r="L20" s="43">
        <f t="shared" si="3"/>
        <v>1.4744104750013252E-3</v>
      </c>
      <c r="M20" s="43">
        <f t="shared" si="4"/>
        <v>0</v>
      </c>
    </row>
    <row r="21" spans="1:13">
      <c r="A21" s="74" t="s">
        <v>20</v>
      </c>
      <c r="B21" s="28"/>
      <c r="C21" s="28">
        <v>4866244603.8800001</v>
      </c>
      <c r="D21" s="28"/>
      <c r="E21" s="28">
        <v>235093042.69999999</v>
      </c>
      <c r="F21" s="28">
        <v>2167757793.1900001</v>
      </c>
      <c r="G21" s="28">
        <f t="shared" si="5"/>
        <v>7269095439.7700005</v>
      </c>
      <c r="H21" s="28">
        <f>'7.'!B20</f>
        <v>7269095439.7700005</v>
      </c>
      <c r="I21" s="43">
        <f t="shared" si="0"/>
        <v>0</v>
      </c>
      <c r="J21" s="43">
        <f t="shared" si="1"/>
        <v>0.66944293746045125</v>
      </c>
      <c r="K21" s="43">
        <f t="shared" si="2"/>
        <v>0</v>
      </c>
      <c r="L21" s="43">
        <f t="shared" si="3"/>
        <v>3.2341443945525981E-2</v>
      </c>
      <c r="M21" s="43">
        <f t="shared" si="4"/>
        <v>0.29821561859402268</v>
      </c>
    </row>
    <row r="22" spans="1:13">
      <c r="A22" s="74" t="s">
        <v>21</v>
      </c>
      <c r="B22" s="28">
        <v>6020890.9400000004</v>
      </c>
      <c r="C22" s="28">
        <v>8331728908.8900003</v>
      </c>
      <c r="D22" s="28"/>
      <c r="E22" s="28">
        <v>158206254.94999999</v>
      </c>
      <c r="F22" s="28">
        <v>14727740208.209999</v>
      </c>
      <c r="G22" s="28">
        <f t="shared" si="5"/>
        <v>23223696262.989998</v>
      </c>
      <c r="H22" s="28">
        <f>'7.'!B21</f>
        <v>24564332568.630001</v>
      </c>
      <c r="I22" s="43">
        <f t="shared" si="0"/>
        <v>2.4510704384816088E-4</v>
      </c>
      <c r="J22" s="43">
        <f t="shared" si="1"/>
        <v>0.3391799425289525</v>
      </c>
      <c r="K22" s="43">
        <f t="shared" si="2"/>
        <v>0</v>
      </c>
      <c r="L22" s="43">
        <f t="shared" si="3"/>
        <v>6.4404866082963738E-3</v>
      </c>
      <c r="M22" s="43">
        <f t="shared" si="4"/>
        <v>0.59955792273461284</v>
      </c>
    </row>
    <row r="23" spans="1:13">
      <c r="A23" s="74" t="s">
        <v>22</v>
      </c>
      <c r="B23" s="28"/>
      <c r="C23" s="28">
        <v>4709002556.1400003</v>
      </c>
      <c r="D23" s="28"/>
      <c r="E23" s="28"/>
      <c r="F23" s="28">
        <v>873293930.73000002</v>
      </c>
      <c r="G23" s="28">
        <f t="shared" si="5"/>
        <v>5582296486.8700008</v>
      </c>
      <c r="H23" s="28">
        <f>'7.'!B22</f>
        <v>7238779017.3900003</v>
      </c>
      <c r="I23" s="43">
        <f t="shared" si="0"/>
        <v>0</v>
      </c>
      <c r="J23" s="43">
        <f t="shared" si="1"/>
        <v>0.65052442474447425</v>
      </c>
      <c r="K23" s="43">
        <f t="shared" si="2"/>
        <v>0</v>
      </c>
      <c r="L23" s="43">
        <f t="shared" si="3"/>
        <v>0</v>
      </c>
      <c r="M23" s="43">
        <f t="shared" si="4"/>
        <v>0.12064105405511787</v>
      </c>
    </row>
    <row r="24" spans="1:13">
      <c r="A24" s="74" t="s">
        <v>23</v>
      </c>
      <c r="B24" s="28"/>
      <c r="C24" s="28">
        <v>21893963683.240002</v>
      </c>
      <c r="D24" s="28"/>
      <c r="E24" s="28">
        <v>1330908006.74</v>
      </c>
      <c r="F24" s="28">
        <v>125247235234.34</v>
      </c>
      <c r="G24" s="28">
        <f t="shared" si="5"/>
        <v>148472106924.32001</v>
      </c>
      <c r="H24" s="28">
        <f>'7.'!B23</f>
        <v>159271134912.79999</v>
      </c>
      <c r="I24" s="43">
        <f t="shared" si="0"/>
        <v>0</v>
      </c>
      <c r="J24" s="43">
        <f t="shared" si="1"/>
        <v>0.13746347506864204</v>
      </c>
      <c r="K24" s="43">
        <f t="shared" si="2"/>
        <v>0</v>
      </c>
      <c r="L24" s="43">
        <f t="shared" si="3"/>
        <v>8.3562411197023508E-3</v>
      </c>
      <c r="M24" s="43">
        <f t="shared" si="4"/>
        <v>0.78637748957406572</v>
      </c>
    </row>
    <row r="25" spans="1:13">
      <c r="A25" s="74" t="s">
        <v>24</v>
      </c>
      <c r="B25" s="28"/>
      <c r="C25" s="28">
        <v>2018412385.72</v>
      </c>
      <c r="D25" s="28"/>
      <c r="E25" s="28">
        <v>71783226.629999995</v>
      </c>
      <c r="F25" s="28">
        <v>6576858746.1800003</v>
      </c>
      <c r="G25" s="28">
        <f t="shared" si="5"/>
        <v>8667054358.5300007</v>
      </c>
      <c r="H25" s="28">
        <f>'7.'!B24</f>
        <v>9010345098.2700005</v>
      </c>
      <c r="I25" s="43">
        <f t="shared" si="0"/>
        <v>0</v>
      </c>
      <c r="J25" s="43">
        <f t="shared" si="1"/>
        <v>0.22401055272650303</v>
      </c>
      <c r="K25" s="43">
        <f t="shared" si="2"/>
        <v>0</v>
      </c>
      <c r="L25" s="43">
        <f t="shared" si="3"/>
        <v>7.9667566388530973E-3</v>
      </c>
      <c r="M25" s="43">
        <f t="shared" si="4"/>
        <v>0.72992306892249514</v>
      </c>
    </row>
    <row r="26" spans="1:13">
      <c r="A26" s="74" t="s">
        <v>25</v>
      </c>
      <c r="B26" s="28">
        <v>0</v>
      </c>
      <c r="C26" s="28">
        <v>51204560.600000001</v>
      </c>
      <c r="D26" s="28">
        <v>2901204608.9000001</v>
      </c>
      <c r="E26" s="28">
        <v>117067674.90000001</v>
      </c>
      <c r="F26" s="28">
        <v>1770444225.6199999</v>
      </c>
      <c r="G26" s="28">
        <f t="shared" si="5"/>
        <v>4839921070.0200005</v>
      </c>
      <c r="H26" s="28">
        <f>'7.'!B25</f>
        <v>5110113509.75</v>
      </c>
      <c r="I26" s="43">
        <f t="shared" si="0"/>
        <v>0</v>
      </c>
      <c r="J26" s="43">
        <f t="shared" si="1"/>
        <v>1.0020239374781532E-2</v>
      </c>
      <c r="K26" s="43">
        <f t="shared" si="2"/>
        <v>0.56773780139414842</v>
      </c>
      <c r="L26" s="43">
        <f t="shared" si="3"/>
        <v>2.290901653684152E-2</v>
      </c>
      <c r="M26" s="43">
        <f t="shared" si="4"/>
        <v>0.34645888437546951</v>
      </c>
    </row>
    <row r="27" spans="1:13">
      <c r="A27" s="74" t="s">
        <v>26</v>
      </c>
      <c r="B27" s="28"/>
      <c r="C27" s="28">
        <v>4254849139.3800001</v>
      </c>
      <c r="D27" s="28"/>
      <c r="E27" s="28">
        <v>170274884.94</v>
      </c>
      <c r="F27" s="28">
        <v>1071700239.66</v>
      </c>
      <c r="G27" s="28">
        <f t="shared" si="5"/>
        <v>5496824263.9799995</v>
      </c>
      <c r="H27" s="28">
        <f>'7.'!B26</f>
        <v>5496824263.9799995</v>
      </c>
      <c r="I27" s="43">
        <f t="shared" si="0"/>
        <v>0</v>
      </c>
      <c r="J27" s="43">
        <f t="shared" si="1"/>
        <v>0.77405587936683606</v>
      </c>
      <c r="K27" s="43">
        <f t="shared" si="2"/>
        <v>0</v>
      </c>
      <c r="L27" s="43">
        <f t="shared" si="3"/>
        <v>3.097695628652165E-2</v>
      </c>
      <c r="M27" s="43">
        <f t="shared" si="4"/>
        <v>0.19496716434664235</v>
      </c>
    </row>
    <row r="28" spans="1:13">
      <c r="A28" s="74" t="s">
        <v>27</v>
      </c>
      <c r="B28" s="28"/>
      <c r="C28" s="28">
        <v>1229660915.9400001</v>
      </c>
      <c r="D28" s="28">
        <v>218958932.15000001</v>
      </c>
      <c r="E28" s="28">
        <v>152558033.38</v>
      </c>
      <c r="F28" s="28">
        <v>1189344710.9000001</v>
      </c>
      <c r="G28" s="28">
        <f t="shared" si="5"/>
        <v>2790522592.3700004</v>
      </c>
      <c r="H28" s="28">
        <f>'7.'!B27</f>
        <v>5319107864.7299995</v>
      </c>
      <c r="I28" s="43">
        <f t="shared" si="0"/>
        <v>0</v>
      </c>
      <c r="J28" s="43">
        <f t="shared" si="1"/>
        <v>0.23117803722192767</v>
      </c>
      <c r="K28" s="43">
        <f t="shared" si="2"/>
        <v>4.1164597093786226E-2</v>
      </c>
      <c r="L28" s="43">
        <f t="shared" si="3"/>
        <v>2.868113173481281E-2</v>
      </c>
      <c r="M28" s="43">
        <f t="shared" si="4"/>
        <v>0.22359853214978406</v>
      </c>
    </row>
    <row r="29" spans="1:13">
      <c r="A29" s="74" t="s">
        <v>28</v>
      </c>
      <c r="B29" s="28"/>
      <c r="C29" s="28">
        <v>12805262368.59</v>
      </c>
      <c r="D29" s="28"/>
      <c r="E29" s="28">
        <v>45737025.630000003</v>
      </c>
      <c r="F29" s="28">
        <v>3751795012.77</v>
      </c>
      <c r="G29" s="28">
        <f t="shared" si="5"/>
        <v>16602794406.99</v>
      </c>
      <c r="H29" s="28">
        <f>'7.'!B28</f>
        <v>16857697286.110001</v>
      </c>
      <c r="I29" s="43">
        <f t="shared" si="0"/>
        <v>0</v>
      </c>
      <c r="J29" s="43">
        <f t="shared" si="1"/>
        <v>0.75960922486969629</v>
      </c>
      <c r="K29" s="43">
        <f t="shared" si="2"/>
        <v>0</v>
      </c>
      <c r="L29" s="43">
        <f t="shared" si="3"/>
        <v>2.7131241505733584E-3</v>
      </c>
      <c r="M29" s="43">
        <f t="shared" si="4"/>
        <v>0.22255679106667278</v>
      </c>
    </row>
    <row r="30" spans="1:13">
      <c r="A30" s="74" t="s">
        <v>29</v>
      </c>
      <c r="B30" s="28">
        <v>87173706.450000003</v>
      </c>
      <c r="C30" s="28">
        <v>6490648449.1300001</v>
      </c>
      <c r="D30" s="28"/>
      <c r="E30" s="28">
        <v>201725480.41</v>
      </c>
      <c r="F30" s="28"/>
      <c r="G30" s="28">
        <f t="shared" si="5"/>
        <v>6779547635.9899998</v>
      </c>
      <c r="H30" s="28">
        <f>'7.'!B29</f>
        <v>9067438865.8999996</v>
      </c>
      <c r="I30" s="43">
        <f t="shared" si="0"/>
        <v>9.6139282259552865E-3</v>
      </c>
      <c r="J30" s="43">
        <f t="shared" si="1"/>
        <v>0.71581937800975326</v>
      </c>
      <c r="K30" s="43">
        <f t="shared" si="2"/>
        <v>0</v>
      </c>
      <c r="L30" s="43">
        <f t="shared" si="3"/>
        <v>2.2247239092907576E-2</v>
      </c>
      <c r="M30" s="43">
        <f t="shared" si="4"/>
        <v>0</v>
      </c>
    </row>
    <row r="31" spans="1:13">
      <c r="A31" s="74" t="s">
        <v>79</v>
      </c>
      <c r="B31" s="28">
        <v>374761770.32999998</v>
      </c>
      <c r="C31" s="28">
        <v>3775833568.21</v>
      </c>
      <c r="D31" s="28">
        <v>3545583072.6700001</v>
      </c>
      <c r="E31" s="28">
        <v>1360628890.1400001</v>
      </c>
      <c r="F31" s="28">
        <v>15333255707.559999</v>
      </c>
      <c r="G31" s="28">
        <f t="shared" si="5"/>
        <v>24390063008.91</v>
      </c>
      <c r="H31" s="28">
        <f>'7.'!B30</f>
        <v>32253353531.650002</v>
      </c>
      <c r="I31" s="43">
        <f t="shared" si="0"/>
        <v>1.161931177054965E-2</v>
      </c>
      <c r="J31" s="43">
        <f t="shared" si="1"/>
        <v>0.1170679372768106</v>
      </c>
      <c r="K31" s="43">
        <f t="shared" si="2"/>
        <v>0.10992912935985844</v>
      </c>
      <c r="L31" s="43">
        <f t="shared" si="3"/>
        <v>4.2185656409490069E-2</v>
      </c>
      <c r="M31" s="43">
        <f t="shared" si="4"/>
        <v>0.47540035464881436</v>
      </c>
    </row>
    <row r="32" spans="1:13">
      <c r="A32" s="74" t="s">
        <v>30</v>
      </c>
      <c r="B32" s="28"/>
      <c r="C32" s="28">
        <v>33272985952.759998</v>
      </c>
      <c r="D32" s="28"/>
      <c r="E32" s="28">
        <v>831942580.30999994</v>
      </c>
      <c r="F32" s="28">
        <v>138838358266.63</v>
      </c>
      <c r="G32" s="28">
        <f t="shared" si="5"/>
        <v>172943286799.70001</v>
      </c>
      <c r="H32" s="28">
        <f>'7.'!B31</f>
        <v>177062767765.04001</v>
      </c>
      <c r="I32" s="43">
        <f t="shared" si="0"/>
        <v>0</v>
      </c>
      <c r="J32" s="43">
        <f t="shared" si="1"/>
        <v>0.18791633256808013</v>
      </c>
      <c r="K32" s="43">
        <f t="shared" si="2"/>
        <v>0</v>
      </c>
      <c r="L32" s="43">
        <f t="shared" si="3"/>
        <v>4.6985743576197616E-3</v>
      </c>
      <c r="M32" s="43">
        <f t="shared" si="4"/>
        <v>0.78411943978457799</v>
      </c>
    </row>
    <row r="33" spans="1:13">
      <c r="A33" s="74" t="s">
        <v>80</v>
      </c>
      <c r="B33" s="28"/>
      <c r="C33" s="28">
        <v>2967204781.2399998</v>
      </c>
      <c r="D33" s="28"/>
      <c r="E33" s="28">
        <v>147355102.5</v>
      </c>
      <c r="F33" s="28">
        <v>278284562.11000001</v>
      </c>
      <c r="G33" s="28">
        <f t="shared" si="5"/>
        <v>3392844445.8499999</v>
      </c>
      <c r="H33" s="28">
        <f>'7.'!B32</f>
        <v>5171030783.4200001</v>
      </c>
      <c r="I33" s="43">
        <f t="shared" si="0"/>
        <v>0</v>
      </c>
      <c r="J33" s="43">
        <f t="shared" si="1"/>
        <v>0.57381301823880448</v>
      </c>
      <c r="K33" s="43">
        <f t="shared" si="2"/>
        <v>0</v>
      </c>
      <c r="L33" s="43">
        <f t="shared" si="3"/>
        <v>2.8496272536699684E-2</v>
      </c>
      <c r="M33" s="43">
        <f t="shared" si="4"/>
        <v>5.3816071449868462E-2</v>
      </c>
    </row>
    <row r="34" spans="1:13">
      <c r="A34" s="74" t="s">
        <v>31</v>
      </c>
      <c r="B34" s="28"/>
      <c r="C34" s="28">
        <v>261682452.81999999</v>
      </c>
      <c r="D34" s="28"/>
      <c r="E34" s="28">
        <v>45151752.560000002</v>
      </c>
      <c r="F34" s="28">
        <v>2575418128.5</v>
      </c>
      <c r="G34" s="28">
        <f t="shared" si="5"/>
        <v>2882252333.8800001</v>
      </c>
      <c r="H34" s="28">
        <f>'7.'!B33</f>
        <v>5149779573.54</v>
      </c>
      <c r="I34" s="43">
        <f t="shared" si="0"/>
        <v>0</v>
      </c>
      <c r="J34" s="43">
        <f t="shared" si="1"/>
        <v>5.0814301677016706E-2</v>
      </c>
      <c r="K34" s="43">
        <f t="shared" si="2"/>
        <v>0</v>
      </c>
      <c r="L34" s="43">
        <f t="shared" si="3"/>
        <v>8.7677058629836314E-3</v>
      </c>
      <c r="M34" s="43">
        <f t="shared" si="4"/>
        <v>0.50010259501837995</v>
      </c>
    </row>
    <row r="35" spans="1:13">
      <c r="A35" s="74" t="s">
        <v>81</v>
      </c>
      <c r="B35" s="28">
        <v>56594115.490000002</v>
      </c>
      <c r="C35" s="28">
        <v>790818280.70000005</v>
      </c>
      <c r="D35" s="28"/>
      <c r="E35" s="28">
        <v>392525041.81999999</v>
      </c>
      <c r="F35" s="28">
        <v>92159206.599999994</v>
      </c>
      <c r="G35" s="28">
        <f t="shared" si="5"/>
        <v>1332096644.6099999</v>
      </c>
      <c r="H35" s="28">
        <f>'7.'!B34</f>
        <v>1731141898.72</v>
      </c>
      <c r="I35" s="43">
        <f t="shared" si="0"/>
        <v>3.2691783112548709E-2</v>
      </c>
      <c r="J35" s="43">
        <f t="shared" si="1"/>
        <v>0.45681886694830054</v>
      </c>
      <c r="K35" s="43">
        <f t="shared" ref="K35:M40" si="6">D35/$H35</f>
        <v>0</v>
      </c>
      <c r="L35" s="43">
        <f t="shared" si="6"/>
        <v>0.22674342415848844</v>
      </c>
      <c r="M35" s="43">
        <f t="shared" si="6"/>
        <v>5.3236078837986749E-2</v>
      </c>
    </row>
    <row r="36" spans="1:13">
      <c r="A36" s="74" t="s">
        <v>32</v>
      </c>
      <c r="B36" s="28"/>
      <c r="C36" s="28">
        <v>93249255388.059998</v>
      </c>
      <c r="D36" s="28"/>
      <c r="E36" s="28">
        <v>523170088.69</v>
      </c>
      <c r="F36" s="28"/>
      <c r="G36" s="28">
        <f t="shared" si="5"/>
        <v>93772425476.75</v>
      </c>
      <c r="H36" s="28">
        <f>'7.'!B35</f>
        <v>109730161265.03</v>
      </c>
      <c r="I36" s="43">
        <f t="shared" si="0"/>
        <v>0</v>
      </c>
      <c r="J36" s="43">
        <f t="shared" si="1"/>
        <v>0.84980514302568222</v>
      </c>
      <c r="K36" s="43">
        <f t="shared" si="6"/>
        <v>0</v>
      </c>
      <c r="L36" s="43">
        <f t="shared" si="6"/>
        <v>4.7677874766482234E-3</v>
      </c>
      <c r="M36" s="43">
        <f t="shared" si="6"/>
        <v>0</v>
      </c>
    </row>
    <row r="37" spans="1:13">
      <c r="A37" s="74" t="s">
        <v>33</v>
      </c>
      <c r="B37" s="28">
        <v>109974348</v>
      </c>
      <c r="C37" s="28">
        <v>8184144319.1999998</v>
      </c>
      <c r="D37" s="28">
        <v>6294935.4900000002</v>
      </c>
      <c r="E37" s="28">
        <v>645661527.25</v>
      </c>
      <c r="F37" s="28">
        <v>10402062800.27</v>
      </c>
      <c r="G37" s="28">
        <f t="shared" si="5"/>
        <v>19348137930.209999</v>
      </c>
      <c r="H37" s="28">
        <f>'7.'!B36</f>
        <v>22326592495.720001</v>
      </c>
      <c r="I37" s="43">
        <f t="shared" si="0"/>
        <v>4.9257112575992971E-3</v>
      </c>
      <c r="J37" s="43">
        <f t="shared" si="1"/>
        <v>0.36656486298878332</v>
      </c>
      <c r="K37" s="43">
        <f t="shared" si="6"/>
        <v>2.8194788305500434E-4</v>
      </c>
      <c r="L37" s="43">
        <f t="shared" si="6"/>
        <v>2.8918946201654958E-2</v>
      </c>
      <c r="M37" s="43">
        <f t="shared" si="6"/>
        <v>0.46590462930086946</v>
      </c>
    </row>
    <row r="38" spans="1:13">
      <c r="A38" s="74" t="s">
        <v>34</v>
      </c>
      <c r="B38" s="28"/>
      <c r="C38" s="28"/>
      <c r="D38" s="28">
        <v>2265195039.7800002</v>
      </c>
      <c r="E38" s="28">
        <v>98717919.700000003</v>
      </c>
      <c r="F38" s="28">
        <v>1075557129.6400001</v>
      </c>
      <c r="G38" s="28">
        <f t="shared" si="5"/>
        <v>3439470089.1199999</v>
      </c>
      <c r="H38" s="28">
        <f>'7.'!B37</f>
        <v>4874338138.5200005</v>
      </c>
      <c r="I38" s="43">
        <f t="shared" si="0"/>
        <v>0</v>
      </c>
      <c r="J38" s="43">
        <f t="shared" si="1"/>
        <v>0</v>
      </c>
      <c r="K38" s="43">
        <f t="shared" si="6"/>
        <v>0.46471848595792808</v>
      </c>
      <c r="L38" s="43">
        <f t="shared" si="6"/>
        <v>2.025257930299719E-2</v>
      </c>
      <c r="M38" s="43">
        <f t="shared" si="6"/>
        <v>0.22065706134342425</v>
      </c>
    </row>
    <row r="39" spans="1:13">
      <c r="A39" s="74" t="s">
        <v>35</v>
      </c>
      <c r="B39" s="28"/>
      <c r="C39" s="28">
        <v>46436759257.879997</v>
      </c>
      <c r="D39" s="28"/>
      <c r="E39" s="28">
        <v>599157947.07000005</v>
      </c>
      <c r="F39" s="28">
        <v>256386584640.70999</v>
      </c>
      <c r="G39" s="28">
        <f t="shared" si="5"/>
        <v>303422501845.65997</v>
      </c>
      <c r="H39" s="28">
        <f>'7.'!B38</f>
        <v>332206846922.67999</v>
      </c>
      <c r="I39" s="43">
        <f t="shared" si="0"/>
        <v>0</v>
      </c>
      <c r="J39" s="43">
        <f t="shared" si="1"/>
        <v>0.13978266760012925</v>
      </c>
      <c r="K39" s="43">
        <f t="shared" si="6"/>
        <v>0</v>
      </c>
      <c r="L39" s="43">
        <f t="shared" si="6"/>
        <v>1.8035689288771705E-3</v>
      </c>
      <c r="M39" s="43">
        <f t="shared" si="6"/>
        <v>0.77176791211766649</v>
      </c>
    </row>
    <row r="40" spans="1:13">
      <c r="A40" s="75" t="s">
        <v>82</v>
      </c>
      <c r="B40" s="30">
        <v>51978598.840000004</v>
      </c>
      <c r="C40" s="30"/>
      <c r="D40" s="30">
        <v>2839091797.2600002</v>
      </c>
      <c r="E40" s="30">
        <v>680028868.98000002</v>
      </c>
      <c r="F40" s="30"/>
      <c r="G40" s="30">
        <f t="shared" si="5"/>
        <v>3571099265.0800004</v>
      </c>
      <c r="H40" s="30">
        <f>'7.'!B39</f>
        <v>3793773563.1300001</v>
      </c>
      <c r="I40" s="45">
        <f t="shared" si="0"/>
        <v>1.3701028270415744E-2</v>
      </c>
      <c r="J40" s="45">
        <f t="shared" si="1"/>
        <v>0</v>
      </c>
      <c r="K40" s="45">
        <f t="shared" si="6"/>
        <v>0.74835562798261657</v>
      </c>
      <c r="L40" s="45">
        <f t="shared" si="6"/>
        <v>0.17924867092461672</v>
      </c>
      <c r="M40" s="45">
        <f t="shared" si="6"/>
        <v>0</v>
      </c>
    </row>
    <row r="41" spans="1:13">
      <c r="A41" s="57"/>
      <c r="G41" s="1"/>
    </row>
    <row r="71" spans="7:7">
      <c r="G71" s="1"/>
    </row>
  </sheetData>
  <autoFilter ref="A13:M13" xr:uid="{238092D6-86AD-4B9E-BE98-0EEAB401BDAB}">
    <sortState xmlns:xlrd2="http://schemas.microsoft.com/office/spreadsheetml/2017/richdata2" ref="A15:M40">
      <sortCondition ref="A13"/>
    </sortState>
  </autoFilter>
  <mergeCells count="5">
    <mergeCell ref="I12:M12"/>
    <mergeCell ref="B2:C2"/>
    <mergeCell ref="A12:A13"/>
    <mergeCell ref="B12:G12"/>
    <mergeCell ref="H12:H13"/>
  </mergeCells>
  <hyperlinks>
    <hyperlink ref="B2:C2" location="Índice!A1" display="Clique aqui para voltar ao índice" xr:uid="{07598A15-0E99-4ADD-ADE8-DDD023EB1CB1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9"/>
  <sheetViews>
    <sheetView showGridLines="0" topLeftCell="A16" workbookViewId="0">
      <selection activeCell="J36" sqref="J36"/>
    </sheetView>
  </sheetViews>
  <sheetFormatPr defaultRowHeight="15"/>
  <cols>
    <col min="2" max="2" width="16.28515625" customWidth="1"/>
    <col min="3" max="3" width="21.42578125" customWidth="1"/>
    <col min="4" max="5" width="18" customWidth="1"/>
    <col min="6" max="6" width="17.85546875" customWidth="1"/>
    <col min="7" max="7" width="16.7109375" style="16" customWidth="1"/>
  </cols>
  <sheetData>
    <row r="1" spans="1:7" ht="15.75" thickBot="1">
      <c r="A1" s="17"/>
      <c r="B1" s="18"/>
      <c r="C1" s="18"/>
    </row>
    <row r="2" spans="1:7" ht="15.75" thickBot="1">
      <c r="A2" s="17"/>
      <c r="B2" s="140" t="s">
        <v>85</v>
      </c>
      <c r="C2" s="141"/>
    </row>
    <row r="3" spans="1:7">
      <c r="A3" s="17"/>
      <c r="B3" s="18"/>
      <c r="C3" s="18"/>
    </row>
    <row r="4" spans="1:7" ht="17.25">
      <c r="A4" s="19" t="s">
        <v>86</v>
      </c>
      <c r="B4" s="20"/>
      <c r="C4" s="20"/>
    </row>
    <row r="5" spans="1:7" ht="17.25">
      <c r="A5" s="19" t="s">
        <v>108</v>
      </c>
      <c r="B5" s="20"/>
      <c r="C5" s="20"/>
    </row>
    <row r="6" spans="1:7" ht="17.25">
      <c r="A6" s="19" t="s">
        <v>87</v>
      </c>
      <c r="B6" s="20"/>
      <c r="C6" s="20"/>
    </row>
    <row r="7" spans="1:7" ht="17.25">
      <c r="A7" s="19" t="str">
        <f>'1.'!A7</f>
        <v>RGF 3º quadrimestre de 2022</v>
      </c>
      <c r="B7" s="20"/>
      <c r="C7" s="20"/>
    </row>
    <row r="8" spans="1:7" ht="17.25">
      <c r="A8" s="19" t="s">
        <v>94</v>
      </c>
      <c r="B8" s="20"/>
      <c r="C8" s="20"/>
    </row>
    <row r="9" spans="1:7" ht="17.25">
      <c r="A9" s="19" t="s">
        <v>88</v>
      </c>
      <c r="B9" s="20"/>
      <c r="C9" s="20"/>
    </row>
    <row r="11" spans="1:7" s="25" customFormat="1" ht="89.25">
      <c r="A11" s="79" t="s">
        <v>12</v>
      </c>
      <c r="B11" s="68" t="s">
        <v>45</v>
      </c>
      <c r="C11" s="68" t="s">
        <v>46</v>
      </c>
      <c r="D11" s="68" t="s">
        <v>47</v>
      </c>
      <c r="E11" s="68" t="s">
        <v>53</v>
      </c>
      <c r="F11" s="68" t="s">
        <v>134</v>
      </c>
      <c r="G11" s="68" t="s">
        <v>54</v>
      </c>
    </row>
    <row r="12" spans="1:7">
      <c r="A12" s="73" t="str">
        <f>'6.'!A13</f>
        <v>AC</v>
      </c>
      <c r="B12" s="26">
        <f>'6.'!G13</f>
        <v>0</v>
      </c>
      <c r="C12" s="26">
        <f>'6.'!H13</f>
        <v>45527415.009999998</v>
      </c>
      <c r="D12" s="26">
        <f>'6.'!I13</f>
        <v>0</v>
      </c>
      <c r="E12" s="26">
        <f>SUM(B12:D12)</f>
        <v>45527415.009999998</v>
      </c>
      <c r="F12" s="26">
        <f>'6.'!F13</f>
        <v>7988448825.7399998</v>
      </c>
      <c r="G12" s="27">
        <f>E12/F12</f>
        <v>5.6991558690723193E-3</v>
      </c>
    </row>
    <row r="13" spans="1:7">
      <c r="A13" s="74" t="str">
        <f>'6.'!A14</f>
        <v>AL</v>
      </c>
      <c r="B13" s="28">
        <f>'6.'!G14</f>
        <v>0</v>
      </c>
      <c r="C13" s="28">
        <f>'6.'!H14</f>
        <v>0</v>
      </c>
      <c r="D13" s="28">
        <f>'6.'!I14</f>
        <v>0</v>
      </c>
      <c r="E13" s="28">
        <f t="shared" ref="E13:E38" si="0">SUM(B13:D13)</f>
        <v>0</v>
      </c>
      <c r="F13" s="28">
        <f>'6.'!F14</f>
        <v>13177300526</v>
      </c>
      <c r="G13" s="29">
        <f t="shared" ref="G13:G38" si="1">E13/F13</f>
        <v>0</v>
      </c>
    </row>
    <row r="14" spans="1:7">
      <c r="A14" s="74" t="str">
        <f>'6.'!A15</f>
        <v>AM</v>
      </c>
      <c r="B14" s="28">
        <f>'6.'!G15</f>
        <v>0</v>
      </c>
      <c r="C14" s="28">
        <f>'6.'!H15</f>
        <v>0</v>
      </c>
      <c r="D14" s="28">
        <f>'6.'!I15</f>
        <v>0</v>
      </c>
      <c r="E14" s="28">
        <f t="shared" si="0"/>
        <v>0</v>
      </c>
      <c r="F14" s="28">
        <f>'6.'!F15</f>
        <v>22411830451.369999</v>
      </c>
      <c r="G14" s="29">
        <f t="shared" si="1"/>
        <v>0</v>
      </c>
    </row>
    <row r="15" spans="1:7">
      <c r="A15" s="74" t="str">
        <f>'6.'!A16</f>
        <v>AP</v>
      </c>
      <c r="B15" s="28">
        <f>'6.'!G16</f>
        <v>0</v>
      </c>
      <c r="C15" s="28">
        <f>'6.'!H16</f>
        <v>356942047.57999998</v>
      </c>
      <c r="D15" s="28">
        <f>'6.'!I16</f>
        <v>0</v>
      </c>
      <c r="E15" s="28">
        <f t="shared" si="0"/>
        <v>356942047.57999998</v>
      </c>
      <c r="F15" s="28">
        <f>'6.'!F16</f>
        <v>7242022582.7200003</v>
      </c>
      <c r="G15" s="29">
        <f t="shared" si="1"/>
        <v>4.9287618687035031E-2</v>
      </c>
    </row>
    <row r="16" spans="1:7">
      <c r="A16" s="74" t="str">
        <f>'6.'!A17</f>
        <v>BA</v>
      </c>
      <c r="B16" s="28">
        <f>'6.'!G17</f>
        <v>0</v>
      </c>
      <c r="C16" s="28">
        <f>'6.'!H17</f>
        <v>4991925371.9700003</v>
      </c>
      <c r="D16" s="28">
        <f>'6.'!I17</f>
        <v>0</v>
      </c>
      <c r="E16" s="28">
        <f t="shared" si="0"/>
        <v>4991925371.9700003</v>
      </c>
      <c r="F16" s="28">
        <f>'6.'!F17</f>
        <v>55311500975.110001</v>
      </c>
      <c r="G16" s="29">
        <f t="shared" si="1"/>
        <v>9.0251128318075316E-2</v>
      </c>
    </row>
    <row r="17" spans="1:7">
      <c r="A17" s="74" t="str">
        <f>'6.'!A18</f>
        <v>CE</v>
      </c>
      <c r="B17" s="28">
        <f>'6.'!G18</f>
        <v>0</v>
      </c>
      <c r="C17" s="28">
        <f>'6.'!H18</f>
        <v>568584287.03999996</v>
      </c>
      <c r="D17" s="28">
        <f>'6.'!I18</f>
        <v>97459374.730000004</v>
      </c>
      <c r="E17" s="28">
        <f t="shared" si="0"/>
        <v>666043661.76999998</v>
      </c>
      <c r="F17" s="28">
        <f>'6.'!F18</f>
        <v>30363903722.43</v>
      </c>
      <c r="G17" s="29">
        <f t="shared" si="1"/>
        <v>2.1935376552982201E-2</v>
      </c>
    </row>
    <row r="18" spans="1:7">
      <c r="A18" s="74" t="str">
        <f>'6.'!A19</f>
        <v>DF</v>
      </c>
      <c r="B18" s="28">
        <f>'6.'!G19</f>
        <v>406773418.13999999</v>
      </c>
      <c r="C18" s="28">
        <f>'6.'!H19</f>
        <v>6277079595.9700003</v>
      </c>
      <c r="D18" s="28">
        <f>'6.'!I19</f>
        <v>0</v>
      </c>
      <c r="E18" s="28">
        <f t="shared" si="0"/>
        <v>6683853014.1100006</v>
      </c>
      <c r="F18" s="28">
        <f>'6.'!F19</f>
        <v>29377546367.889999</v>
      </c>
      <c r="G18" s="29">
        <f t="shared" si="1"/>
        <v>0.22751569958938198</v>
      </c>
    </row>
    <row r="19" spans="1:7">
      <c r="A19" s="74" t="str">
        <f>'6.'!A20</f>
        <v>ES</v>
      </c>
      <c r="B19" s="28">
        <f>'6.'!G20</f>
        <v>0</v>
      </c>
      <c r="C19" s="28">
        <f>'6.'!H20</f>
        <v>0</v>
      </c>
      <c r="D19" s="28">
        <f>'6.'!I20</f>
        <v>197701955.16999999</v>
      </c>
      <c r="E19" s="28">
        <f t="shared" si="0"/>
        <v>197701955.16999999</v>
      </c>
      <c r="F19" s="28">
        <f>'6.'!F20</f>
        <v>21242340098.98</v>
      </c>
      <c r="G19" s="29">
        <f t="shared" si="1"/>
        <v>9.3069762676237875E-3</v>
      </c>
    </row>
    <row r="20" spans="1:7">
      <c r="A20" s="74" t="str">
        <f>'6.'!A21</f>
        <v>GO</v>
      </c>
      <c r="B20" s="28">
        <f>'6.'!G21</f>
        <v>0</v>
      </c>
      <c r="C20" s="28">
        <f>'6.'!H21</f>
        <v>1128407407.0599999</v>
      </c>
      <c r="D20" s="28">
        <f>'6.'!I21</f>
        <v>0</v>
      </c>
      <c r="E20" s="28">
        <f t="shared" si="0"/>
        <v>1128407407.0599999</v>
      </c>
      <c r="F20" s="28">
        <f>'6.'!F21</f>
        <v>37203040718.190002</v>
      </c>
      <c r="G20" s="29">
        <f t="shared" si="1"/>
        <v>3.0331053195559846E-2</v>
      </c>
    </row>
    <row r="21" spans="1:7">
      <c r="A21" s="74" t="str">
        <f>'6.'!A22</f>
        <v>MA</v>
      </c>
      <c r="B21" s="28">
        <f>'6.'!G22</f>
        <v>365849994.58999997</v>
      </c>
      <c r="C21" s="28">
        <f>'6.'!H22</f>
        <v>1656482530.52</v>
      </c>
      <c r="D21" s="28">
        <f>'6.'!I22</f>
        <v>201225604.65000001</v>
      </c>
      <c r="E21" s="28">
        <f t="shared" si="0"/>
        <v>2223558129.7599998</v>
      </c>
      <c r="F21" s="28">
        <f>'6.'!F22</f>
        <v>22134638694.290001</v>
      </c>
      <c r="G21" s="29">
        <f t="shared" si="1"/>
        <v>0.10045603908292407</v>
      </c>
    </row>
    <row r="22" spans="1:7">
      <c r="A22" s="74" t="str">
        <f>'6.'!A23</f>
        <v>MG</v>
      </c>
      <c r="B22" s="28">
        <f>'6.'!G23</f>
        <v>0</v>
      </c>
      <c r="C22" s="28">
        <f>'6.'!H23</f>
        <v>3000134091.4499998</v>
      </c>
      <c r="D22" s="28">
        <f>'6.'!I23</f>
        <v>0</v>
      </c>
      <c r="E22" s="28">
        <f t="shared" si="0"/>
        <v>3000134091.4499998</v>
      </c>
      <c r="F22" s="28">
        <f>'6.'!F23</f>
        <v>91403876912.770004</v>
      </c>
      <c r="G22" s="29">
        <f t="shared" si="1"/>
        <v>3.2822831949602477E-2</v>
      </c>
    </row>
    <row r="23" spans="1:7">
      <c r="A23" s="74" t="str">
        <f>'6.'!A24</f>
        <v>MS</v>
      </c>
      <c r="B23" s="28">
        <f>'6.'!G24</f>
        <v>0</v>
      </c>
      <c r="C23" s="28">
        <f>'6.'!H24</f>
        <v>343290739.74000001</v>
      </c>
      <c r="D23" s="28">
        <f>'6.'!I24</f>
        <v>0</v>
      </c>
      <c r="E23" s="28">
        <f t="shared" si="0"/>
        <v>343290739.74000001</v>
      </c>
      <c r="F23" s="28">
        <f>'6.'!F24</f>
        <v>18353337808.299999</v>
      </c>
      <c r="G23" s="29">
        <f t="shared" si="1"/>
        <v>1.8704539922147149E-2</v>
      </c>
    </row>
    <row r="24" spans="1:7">
      <c r="A24" s="74" t="str">
        <f>'6.'!A25</f>
        <v>MT</v>
      </c>
      <c r="B24" s="28">
        <f>'6.'!G25</f>
        <v>0</v>
      </c>
      <c r="C24" s="28">
        <f>'6.'!H25</f>
        <v>185188249.22</v>
      </c>
      <c r="D24" s="28">
        <f>'6.'!I25</f>
        <v>488660472.51999998</v>
      </c>
      <c r="E24" s="28">
        <f t="shared" si="0"/>
        <v>673848721.74000001</v>
      </c>
      <c r="F24" s="28">
        <f>'6.'!F25</f>
        <v>29361791461.709999</v>
      </c>
      <c r="G24" s="29">
        <f t="shared" si="1"/>
        <v>2.2949850407416379E-2</v>
      </c>
    </row>
    <row r="25" spans="1:7">
      <c r="A25" s="74" t="str">
        <f>'6.'!A26</f>
        <v>PA</v>
      </c>
      <c r="B25" s="28">
        <f>'6.'!G26</f>
        <v>0</v>
      </c>
      <c r="C25" s="28">
        <f>'6.'!H26</f>
        <v>0</v>
      </c>
      <c r="D25" s="28">
        <f>'6.'!I26</f>
        <v>105500000</v>
      </c>
      <c r="E25" s="28">
        <f t="shared" si="0"/>
        <v>105500000</v>
      </c>
      <c r="F25" s="28">
        <f>'6.'!F26</f>
        <v>34284612506.200001</v>
      </c>
      <c r="G25" s="29">
        <f t="shared" si="1"/>
        <v>3.0771822193096528E-3</v>
      </c>
    </row>
    <row r="26" spans="1:7">
      <c r="A26" s="74" t="str">
        <f>'6.'!A27</f>
        <v>PB</v>
      </c>
      <c r="B26" s="28">
        <f>'6.'!G27</f>
        <v>0</v>
      </c>
      <c r="C26" s="28">
        <f>'6.'!H27</f>
        <v>2528585272.3600001</v>
      </c>
      <c r="D26" s="28">
        <f>'6.'!I27</f>
        <v>0</v>
      </c>
      <c r="E26" s="28">
        <f t="shared" si="0"/>
        <v>2528585272.3600001</v>
      </c>
      <c r="F26" s="28">
        <f>'6.'!F27</f>
        <v>15755978027.209999</v>
      </c>
      <c r="G26" s="29">
        <f t="shared" si="1"/>
        <v>0.16048418371701367</v>
      </c>
    </row>
    <row r="27" spans="1:7">
      <c r="A27" s="74" t="str">
        <f>'6.'!A28</f>
        <v>PE</v>
      </c>
      <c r="B27" s="28">
        <f>'6.'!G28</f>
        <v>0</v>
      </c>
      <c r="C27" s="28">
        <f>'6.'!H28</f>
        <v>254902879.12</v>
      </c>
      <c r="D27" s="28">
        <f>'6.'!I28</f>
        <v>0</v>
      </c>
      <c r="E27" s="28">
        <f t="shared" si="0"/>
        <v>254902879.12</v>
      </c>
      <c r="F27" s="28">
        <f>'6.'!F28</f>
        <v>36708825666.870003</v>
      </c>
      <c r="G27" s="29">
        <f t="shared" si="1"/>
        <v>6.9439126555893016E-3</v>
      </c>
    </row>
    <row r="28" spans="1:7">
      <c r="A28" s="74" t="str">
        <f>'6.'!A29</f>
        <v>PI</v>
      </c>
      <c r="B28" s="28">
        <f>'6.'!G29</f>
        <v>0</v>
      </c>
      <c r="C28" s="28">
        <f>'6.'!H29</f>
        <v>2118761111.3</v>
      </c>
      <c r="D28" s="28">
        <f>'6.'!I29</f>
        <v>87512028.890000001</v>
      </c>
      <c r="E28" s="28">
        <f t="shared" si="0"/>
        <v>2206273140.1900001</v>
      </c>
      <c r="F28" s="28">
        <f>'6.'!F29</f>
        <v>13507100759.16</v>
      </c>
      <c r="G28" s="29">
        <f t="shared" si="1"/>
        <v>0.16334172518064544</v>
      </c>
    </row>
    <row r="29" spans="1:7">
      <c r="A29" s="74" t="str">
        <f>'6.'!A30</f>
        <v>PR</v>
      </c>
      <c r="B29" s="28">
        <f>'6.'!G30</f>
        <v>12725.89</v>
      </c>
      <c r="C29" s="28">
        <f>'6.'!H30</f>
        <v>7863290522.7399998</v>
      </c>
      <c r="D29" s="28">
        <f>'6.'!I30</f>
        <v>550785820.08000004</v>
      </c>
      <c r="E29" s="28">
        <f t="shared" si="0"/>
        <v>8414089068.71</v>
      </c>
      <c r="F29" s="28">
        <f>'6.'!F30</f>
        <v>55743548179.089996</v>
      </c>
      <c r="G29" s="29">
        <f t="shared" si="1"/>
        <v>0.15094283273245629</v>
      </c>
    </row>
    <row r="30" spans="1:7">
      <c r="A30" s="74" t="str">
        <f>'6.'!A31</f>
        <v>RJ</v>
      </c>
      <c r="B30" s="28">
        <f>'6.'!G31</f>
        <v>716664340.97000003</v>
      </c>
      <c r="C30" s="28">
        <f>'6.'!H31</f>
        <v>4091741269.4400001</v>
      </c>
      <c r="D30" s="28">
        <f>'6.'!I31</f>
        <v>1714792648.49</v>
      </c>
      <c r="E30" s="28">
        <f t="shared" si="0"/>
        <v>6523198258.8999996</v>
      </c>
      <c r="F30" s="28">
        <f>'6.'!F31</f>
        <v>89631905200.179993</v>
      </c>
      <c r="G30" s="29">
        <f t="shared" si="1"/>
        <v>7.2777636984635921E-2</v>
      </c>
    </row>
    <row r="31" spans="1:7">
      <c r="A31" s="74" t="str">
        <f>'6.'!A32</f>
        <v>RN</v>
      </c>
      <c r="B31" s="28">
        <f>'6.'!G32</f>
        <v>0</v>
      </c>
      <c r="C31" s="28">
        <f>'6.'!H32</f>
        <v>1778186337.5699999</v>
      </c>
      <c r="D31" s="28">
        <f>'6.'!I32</f>
        <v>356453621.32999998</v>
      </c>
      <c r="E31" s="28">
        <f t="shared" si="0"/>
        <v>2134639958.8999999</v>
      </c>
      <c r="F31" s="28">
        <f>'6.'!F32</f>
        <v>14259016231.26</v>
      </c>
      <c r="G31" s="29">
        <f t="shared" si="1"/>
        <v>0.14970457458490263</v>
      </c>
    </row>
    <row r="32" spans="1:7">
      <c r="A32" s="74" t="str">
        <f>'6.'!A33</f>
        <v>RO</v>
      </c>
      <c r="B32" s="28">
        <f>'6.'!G33</f>
        <v>0</v>
      </c>
      <c r="C32" s="28">
        <f>'6.'!H33</f>
        <v>2267527239.6599998</v>
      </c>
      <c r="D32" s="28">
        <f>'6.'!I33</f>
        <v>57178329.25</v>
      </c>
      <c r="E32" s="28">
        <f t="shared" si="0"/>
        <v>2324705568.9099998</v>
      </c>
      <c r="F32" s="28">
        <f>'6.'!F33</f>
        <v>11597544636.92</v>
      </c>
      <c r="G32" s="29">
        <f t="shared" si="1"/>
        <v>0.20044808118344781</v>
      </c>
    </row>
    <row r="33" spans="1:7">
      <c r="A33" s="74" t="str">
        <f>'6.'!A34</f>
        <v>RR</v>
      </c>
      <c r="B33" s="28">
        <f>'6.'!G34</f>
        <v>0</v>
      </c>
      <c r="C33" s="28">
        <f>'6.'!H34</f>
        <v>399045254.11000001</v>
      </c>
      <c r="D33" s="28">
        <f>'6.'!I34</f>
        <v>0</v>
      </c>
      <c r="E33" s="28">
        <f t="shared" si="0"/>
        <v>399045254.11000001</v>
      </c>
      <c r="F33" s="28">
        <f>'6.'!F34</f>
        <v>6375293123.8299999</v>
      </c>
      <c r="G33" s="29">
        <f t="shared" si="1"/>
        <v>6.2592455963855501E-2</v>
      </c>
    </row>
    <row r="34" spans="1:7">
      <c r="A34" s="74" t="str">
        <f>'6.'!A35</f>
        <v>RS</v>
      </c>
      <c r="B34" s="28">
        <f>'6.'!G35</f>
        <v>518250517.83999997</v>
      </c>
      <c r="C34" s="28">
        <f>'6.'!H35</f>
        <v>15957735788.280001</v>
      </c>
      <c r="D34" s="28">
        <f>'6.'!I35</f>
        <v>0</v>
      </c>
      <c r="E34" s="28">
        <f t="shared" si="0"/>
        <v>16475986306.120001</v>
      </c>
      <c r="F34" s="28">
        <f>'6.'!F35</f>
        <v>50590591130.589996</v>
      </c>
      <c r="G34" s="29">
        <f t="shared" si="1"/>
        <v>0.32567293518255941</v>
      </c>
    </row>
    <row r="35" spans="1:7">
      <c r="A35" s="74" t="str">
        <f>'6.'!A36</f>
        <v>SC</v>
      </c>
      <c r="B35" s="28">
        <f>'6.'!G36</f>
        <v>0</v>
      </c>
      <c r="C35" s="28">
        <f>'6.'!H36</f>
        <v>2948310744.0500002</v>
      </c>
      <c r="D35" s="28">
        <f>'6.'!I36</f>
        <v>0</v>
      </c>
      <c r="E35" s="28">
        <f t="shared" si="0"/>
        <v>2948310744.0500002</v>
      </c>
      <c r="F35" s="28">
        <f>'6.'!F36</f>
        <v>38247458403.339996</v>
      </c>
      <c r="G35" s="29">
        <f t="shared" si="1"/>
        <v>7.7085141526489931E-2</v>
      </c>
    </row>
    <row r="36" spans="1:7">
      <c r="A36" s="74" t="str">
        <f>'6.'!A37</f>
        <v>SE</v>
      </c>
      <c r="B36" s="28">
        <f>'6.'!G37</f>
        <v>0</v>
      </c>
      <c r="C36" s="28">
        <f>'6.'!H37</f>
        <v>1415527981.75</v>
      </c>
      <c r="D36" s="28">
        <f>'6.'!I37</f>
        <v>161135901.31</v>
      </c>
      <c r="E36" s="28">
        <f t="shared" si="0"/>
        <v>1576663883.0599999</v>
      </c>
      <c r="F36" s="28">
        <f>'6.'!F37</f>
        <v>11293039469.27</v>
      </c>
      <c r="G36" s="29">
        <f t="shared" si="1"/>
        <v>0.13961377602109079</v>
      </c>
    </row>
    <row r="37" spans="1:7">
      <c r="A37" s="74" t="str">
        <f>'6.'!A38</f>
        <v>SP</v>
      </c>
      <c r="B37" s="28">
        <f>'6.'!G38</f>
        <v>218796171.13999999</v>
      </c>
      <c r="C37" s="28">
        <f>'6.'!H38</f>
        <v>28780531319.830002</v>
      </c>
      <c r="D37" s="28">
        <f>'6.'!I38</f>
        <v>0</v>
      </c>
      <c r="E37" s="28">
        <f t="shared" si="0"/>
        <v>28999327490.970001</v>
      </c>
      <c r="F37" s="28">
        <f>'6.'!F38</f>
        <v>230980501973.53</v>
      </c>
      <c r="G37" s="29">
        <f t="shared" si="1"/>
        <v>0.12554881145029842</v>
      </c>
    </row>
    <row r="38" spans="1:7">
      <c r="A38" s="75" t="str">
        <f>'6.'!A39</f>
        <v>TO</v>
      </c>
      <c r="B38" s="30">
        <f>'6.'!G39</f>
        <v>0</v>
      </c>
      <c r="C38" s="30">
        <f>'6.'!H39</f>
        <v>0</v>
      </c>
      <c r="D38" s="30">
        <f>'6.'!I39</f>
        <v>497862309.5</v>
      </c>
      <c r="E38" s="30">
        <f t="shared" si="0"/>
        <v>497862309.5</v>
      </c>
      <c r="F38" s="30">
        <f>'6.'!F39</f>
        <v>12104467859.450001</v>
      </c>
      <c r="G38" s="31">
        <f t="shared" si="1"/>
        <v>4.11304582143458E-2</v>
      </c>
    </row>
    <row r="39" spans="1:7">
      <c r="A39" s="57"/>
    </row>
  </sheetData>
  <mergeCells count="1">
    <mergeCell ref="B2:C2"/>
  </mergeCells>
  <hyperlinks>
    <hyperlink ref="B2:C2" location="Índice!A1" display="Clique aqui para voltar ao índice" xr:uid="{A5018E70-51F6-4A51-97B6-1C64D49F9E85}"/>
  </hyperlink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1"/>
  <sheetViews>
    <sheetView showGridLines="0" zoomScaleNormal="100" workbookViewId="0">
      <selection activeCell="F4" sqref="F4"/>
    </sheetView>
  </sheetViews>
  <sheetFormatPr defaultRowHeight="15"/>
  <cols>
    <col min="1" max="1" width="9.140625" style="4"/>
    <col min="2" max="2" width="22.7109375" style="6" customWidth="1"/>
    <col min="3" max="3" width="18" style="4" customWidth="1"/>
    <col min="4" max="4" width="10.42578125" style="22" customWidth="1"/>
    <col min="5" max="5" width="23" style="22" customWidth="1"/>
    <col min="6" max="6" width="12.7109375" style="4" customWidth="1"/>
    <col min="7" max="16384" width="9.140625" style="4"/>
  </cols>
  <sheetData>
    <row r="1" spans="1:6" ht="15.75" thickBot="1">
      <c r="A1" s="62"/>
      <c r="B1" s="18"/>
    </row>
    <row r="2" spans="1:6" ht="15.75" thickBot="1">
      <c r="A2" s="17"/>
      <c r="B2" s="140" t="s">
        <v>85</v>
      </c>
      <c r="C2" s="141"/>
    </row>
    <row r="3" spans="1:6">
      <c r="A3" s="17"/>
      <c r="B3" s="18"/>
    </row>
    <row r="4" spans="1:6" ht="17.25">
      <c r="A4" s="19" t="s">
        <v>86</v>
      </c>
      <c r="B4" s="20"/>
    </row>
    <row r="5" spans="1:6" ht="17.25">
      <c r="A5" s="19" t="s">
        <v>110</v>
      </c>
      <c r="B5" s="20"/>
    </row>
    <row r="6" spans="1:6" ht="17.25">
      <c r="A6" s="19" t="s">
        <v>87</v>
      </c>
      <c r="B6" s="20"/>
    </row>
    <row r="7" spans="1:6" ht="17.25">
      <c r="A7" s="19" t="str">
        <f>'1.'!A7</f>
        <v>RGF 3º quadrimestre de 2022</v>
      </c>
      <c r="B7" s="20"/>
    </row>
    <row r="8" spans="1:6" ht="17.25">
      <c r="A8" s="19" t="s">
        <v>91</v>
      </c>
      <c r="B8" s="20"/>
    </row>
    <row r="9" spans="1:6" ht="17.25">
      <c r="A9" s="19" t="s">
        <v>88</v>
      </c>
      <c r="B9" s="20"/>
    </row>
    <row r="10" spans="1:6" ht="17.25">
      <c r="A10" s="19"/>
      <c r="B10" s="20"/>
    </row>
    <row r="11" spans="1:6" ht="61.5" customHeight="1">
      <c r="A11" s="179" t="s">
        <v>12</v>
      </c>
      <c r="B11" s="177" t="s">
        <v>138</v>
      </c>
      <c r="C11" s="178" t="s">
        <v>135</v>
      </c>
      <c r="D11" s="178" t="s">
        <v>136</v>
      </c>
      <c r="E11" s="69" t="s">
        <v>137</v>
      </c>
      <c r="F11" s="32"/>
    </row>
    <row r="12" spans="1:6">
      <c r="A12" s="179"/>
      <c r="B12" s="177"/>
      <c r="C12" s="178"/>
      <c r="D12" s="178"/>
      <c r="E12" s="80" t="s">
        <v>92</v>
      </c>
      <c r="F12" s="32"/>
    </row>
    <row r="13" spans="1:6">
      <c r="A13" s="81" t="s">
        <v>13</v>
      </c>
      <c r="B13" s="26">
        <v>29494228.309999999</v>
      </c>
      <c r="C13" s="26">
        <v>7988448825.7399998</v>
      </c>
      <c r="D13" s="65">
        <f>B13/C13</f>
        <v>3.6921095638699094E-3</v>
      </c>
      <c r="E13" s="120">
        <v>3.7000000000000002E-3</v>
      </c>
    </row>
    <row r="14" spans="1:6">
      <c r="A14" s="82" t="s">
        <v>14</v>
      </c>
      <c r="B14" s="28">
        <v>910882753.53999996</v>
      </c>
      <c r="C14" s="28">
        <v>13177300526</v>
      </c>
      <c r="D14" s="61">
        <f t="shared" ref="D14:D39" si="0">B14/C14</f>
        <v>6.9125140748118041E-2</v>
      </c>
      <c r="E14" s="121">
        <v>6.9099999999999995E-2</v>
      </c>
    </row>
    <row r="15" spans="1:6">
      <c r="A15" s="82" t="s">
        <v>15</v>
      </c>
      <c r="B15" s="28">
        <v>1161073113.1800001</v>
      </c>
      <c r="C15" s="28">
        <v>22411830451.369999</v>
      </c>
      <c r="D15" s="61">
        <f t="shared" si="0"/>
        <v>5.1806259899178628E-2</v>
      </c>
      <c r="E15" s="121">
        <v>5.1799999999999999E-2</v>
      </c>
    </row>
    <row r="16" spans="1:6">
      <c r="A16" s="82" t="s">
        <v>16</v>
      </c>
      <c r="B16" s="28">
        <v>74771691.280000001</v>
      </c>
      <c r="C16" s="28">
        <v>7242022582.7200003</v>
      </c>
      <c r="D16" s="61">
        <f t="shared" si="0"/>
        <v>1.0324697337786652E-2</v>
      </c>
      <c r="E16" s="121">
        <v>1.03E-2</v>
      </c>
    </row>
    <row r="17" spans="1:5">
      <c r="A17" s="82" t="s">
        <v>17</v>
      </c>
      <c r="B17" s="28">
        <v>932019760.62</v>
      </c>
      <c r="C17" s="28">
        <v>55311500975.110001</v>
      </c>
      <c r="D17" s="61">
        <f t="shared" si="0"/>
        <v>1.6850379110836387E-2</v>
      </c>
      <c r="E17" s="121">
        <v>1.6899999999999998E-2</v>
      </c>
    </row>
    <row r="18" spans="1:5">
      <c r="A18" s="82" t="s">
        <v>18</v>
      </c>
      <c r="B18" s="28">
        <v>593504606.13</v>
      </c>
      <c r="C18" s="28">
        <v>30363903722.43</v>
      </c>
      <c r="D18" s="61">
        <f t="shared" si="0"/>
        <v>1.9546386774095009E-2</v>
      </c>
      <c r="E18" s="121">
        <v>1.95E-2</v>
      </c>
    </row>
    <row r="19" spans="1:5">
      <c r="A19" s="82" t="s">
        <v>19</v>
      </c>
      <c r="B19" s="28">
        <v>709891793.61000001</v>
      </c>
      <c r="C19" s="28">
        <v>29377546367.889999</v>
      </c>
      <c r="D19" s="61">
        <f t="shared" si="0"/>
        <v>2.4164434453447754E-2</v>
      </c>
      <c r="E19" s="121">
        <v>2.4199999999999999E-2</v>
      </c>
    </row>
    <row r="20" spans="1:5">
      <c r="A20" s="82" t="s">
        <v>20</v>
      </c>
      <c r="B20" s="28">
        <v>515356237.11000001</v>
      </c>
      <c r="C20" s="28">
        <v>21242340098.98</v>
      </c>
      <c r="D20" s="61">
        <f t="shared" si="0"/>
        <v>2.4260803410013479E-2</v>
      </c>
      <c r="E20" s="121">
        <v>2.4300000000000002E-2</v>
      </c>
    </row>
    <row r="21" spans="1:5">
      <c r="A21" s="82" t="s">
        <v>21</v>
      </c>
      <c r="B21" s="28">
        <v>2494249731.8200002</v>
      </c>
      <c r="C21" s="28">
        <v>37203040718.190002</v>
      </c>
      <c r="D21" s="61">
        <f t="shared" si="0"/>
        <v>6.7044243794848343E-2</v>
      </c>
      <c r="E21" s="121">
        <v>6.7000000000000004E-2</v>
      </c>
    </row>
    <row r="22" spans="1:5">
      <c r="A22" s="82" t="s">
        <v>22</v>
      </c>
      <c r="B22" s="28">
        <v>196804863.06</v>
      </c>
      <c r="C22" s="28">
        <v>22134638694.290001</v>
      </c>
      <c r="D22" s="61">
        <f t="shared" si="0"/>
        <v>8.8912616003426828E-3</v>
      </c>
      <c r="E22" s="121">
        <v>8.8999999999999999E-3</v>
      </c>
    </row>
    <row r="23" spans="1:5">
      <c r="A23" s="82" t="s">
        <v>23</v>
      </c>
      <c r="B23" s="28">
        <v>9296383.8000000007</v>
      </c>
      <c r="C23" s="28">
        <v>91403876912.770004</v>
      </c>
      <c r="D23" s="61">
        <f t="shared" si="0"/>
        <v>1.0170666840392201E-4</v>
      </c>
      <c r="E23" s="121">
        <v>1E-4</v>
      </c>
    </row>
    <row r="24" spans="1:5">
      <c r="A24" s="83" t="s">
        <v>24</v>
      </c>
      <c r="B24" s="28">
        <v>63917280.659999996</v>
      </c>
      <c r="C24" s="28">
        <v>18353337808.299999</v>
      </c>
      <c r="D24" s="61">
        <f t="shared" si="0"/>
        <v>3.4825970800305569E-3</v>
      </c>
      <c r="E24" s="121">
        <v>3.4999999999999996E-3</v>
      </c>
    </row>
    <row r="25" spans="1:5">
      <c r="A25" s="82" t="s">
        <v>25</v>
      </c>
      <c r="B25" s="28">
        <v>190180092.72999999</v>
      </c>
      <c r="C25" s="28">
        <v>29361791461.709999</v>
      </c>
      <c r="D25" s="61">
        <f t="shared" si="0"/>
        <v>6.4771283788323765E-3</v>
      </c>
      <c r="E25" s="121">
        <v>6.5000000000000006E-3</v>
      </c>
    </row>
    <row r="26" spans="1:5">
      <c r="A26" s="82" t="s">
        <v>26</v>
      </c>
      <c r="B26" s="28">
        <v>653300586.26999998</v>
      </c>
      <c r="C26" s="28">
        <v>34284612506.200001</v>
      </c>
      <c r="D26" s="61">
        <f t="shared" si="0"/>
        <v>1.9055212776631431E-2</v>
      </c>
      <c r="E26" s="121">
        <v>1.9099999999999999E-2</v>
      </c>
    </row>
    <row r="27" spans="1:5">
      <c r="A27" s="82" t="s">
        <v>27</v>
      </c>
      <c r="B27" s="28">
        <v>89522070.879999995</v>
      </c>
      <c r="C27" s="28">
        <v>15755978027.209999</v>
      </c>
      <c r="D27" s="61">
        <f t="shared" si="0"/>
        <v>5.6817844455862177E-3</v>
      </c>
      <c r="E27" s="121">
        <v>5.6999999999999993E-3</v>
      </c>
    </row>
    <row r="28" spans="1:5">
      <c r="A28" s="82" t="s">
        <v>28</v>
      </c>
      <c r="B28" s="28">
        <v>1349452308.98</v>
      </c>
      <c r="C28" s="28">
        <v>36708825666.870003</v>
      </c>
      <c r="D28" s="61">
        <f t="shared" si="0"/>
        <v>3.6760977352590471E-2</v>
      </c>
      <c r="E28" s="121">
        <v>3.6799999999999999E-2</v>
      </c>
    </row>
    <row r="29" spans="1:5">
      <c r="A29" s="82" t="s">
        <v>29</v>
      </c>
      <c r="B29" s="28">
        <v>114563481.16</v>
      </c>
      <c r="C29" s="28">
        <v>13507100759.16</v>
      </c>
      <c r="D29" s="61">
        <f t="shared" si="0"/>
        <v>8.4817225548796931E-3</v>
      </c>
      <c r="E29" s="121">
        <v>8.5000000000000006E-3</v>
      </c>
    </row>
    <row r="30" spans="1:5">
      <c r="A30" s="82" t="s">
        <v>79</v>
      </c>
      <c r="B30" s="28">
        <v>1175517563.27</v>
      </c>
      <c r="C30" s="28">
        <v>55743548179.089996</v>
      </c>
      <c r="D30" s="61">
        <f t="shared" si="0"/>
        <v>2.1087957291368642E-2</v>
      </c>
      <c r="E30" s="121">
        <v>2.1099999999999997E-2</v>
      </c>
    </row>
    <row r="31" spans="1:5">
      <c r="A31" s="82" t="s">
        <v>30</v>
      </c>
      <c r="B31" s="28"/>
      <c r="C31" s="28">
        <v>89631905200.179993</v>
      </c>
      <c r="D31" s="61">
        <f t="shared" si="0"/>
        <v>0</v>
      </c>
      <c r="E31" s="121">
        <v>0</v>
      </c>
    </row>
    <row r="32" spans="1:5">
      <c r="A32" s="82" t="s">
        <v>80</v>
      </c>
      <c r="B32" s="28">
        <v>346239308.02999997</v>
      </c>
      <c r="C32" s="28">
        <v>14259016231.26</v>
      </c>
      <c r="D32" s="61">
        <f t="shared" si="0"/>
        <v>2.4282131559044063E-2</v>
      </c>
      <c r="E32" s="121">
        <v>2.4300000000000002E-2</v>
      </c>
    </row>
    <row r="33" spans="1:5">
      <c r="A33" s="82" t="s">
        <v>31</v>
      </c>
      <c r="B33" s="28">
        <v>2859452.61</v>
      </c>
      <c r="C33" s="28">
        <v>11597544636.92</v>
      </c>
      <c r="D33" s="61">
        <f t="shared" si="0"/>
        <v>2.4655672381696431E-4</v>
      </c>
      <c r="E33" s="121">
        <v>2.0000000000000001E-4</v>
      </c>
    </row>
    <row r="34" spans="1:5">
      <c r="A34" s="83" t="s">
        <v>81</v>
      </c>
      <c r="B34" s="28"/>
      <c r="D34" s="61" t="e">
        <f t="shared" si="0"/>
        <v>#DIV/0!</v>
      </c>
      <c r="E34" s="121">
        <v>0</v>
      </c>
    </row>
    <row r="35" spans="1:5">
      <c r="A35" s="82" t="s">
        <v>32</v>
      </c>
      <c r="B35" s="28">
        <v>9300000</v>
      </c>
      <c r="C35" s="28">
        <v>50590591130.589996</v>
      </c>
      <c r="D35" s="61">
        <f t="shared" si="0"/>
        <v>1.838286486116325E-4</v>
      </c>
      <c r="E35" s="121">
        <v>2.0000000000000001E-4</v>
      </c>
    </row>
    <row r="36" spans="1:5">
      <c r="A36" s="82" t="s">
        <v>33</v>
      </c>
      <c r="B36" s="84">
        <v>38890047.340000004</v>
      </c>
      <c r="C36" s="28">
        <v>38247458403.339996</v>
      </c>
      <c r="D36" s="61">
        <f t="shared" si="0"/>
        <v>1.0168008271264344E-3</v>
      </c>
      <c r="E36" s="121">
        <v>1E-3</v>
      </c>
    </row>
    <row r="37" spans="1:5">
      <c r="A37" s="82" t="s">
        <v>34</v>
      </c>
      <c r="B37" s="84">
        <v>309751682.35000002</v>
      </c>
      <c r="C37" s="28">
        <v>11293039469.27</v>
      </c>
      <c r="D37" s="61">
        <f t="shared" si="0"/>
        <v>2.7428548637670074E-2</v>
      </c>
      <c r="E37" s="121">
        <v>2.7400000000000001E-2</v>
      </c>
    </row>
    <row r="38" spans="1:5">
      <c r="A38" s="82" t="s">
        <v>35</v>
      </c>
      <c r="B38" s="28">
        <v>3029459906.0999999</v>
      </c>
      <c r="C38" s="28">
        <v>230980501973.53</v>
      </c>
      <c r="D38" s="61">
        <f t="shared" si="0"/>
        <v>1.3115652101436559E-2</v>
      </c>
      <c r="E38" s="121">
        <v>1.3100000000000001E-2</v>
      </c>
    </row>
    <row r="39" spans="1:5">
      <c r="A39" s="85" t="s">
        <v>82</v>
      </c>
      <c r="B39" s="30">
        <v>209565639.36000001</v>
      </c>
      <c r="C39" s="30">
        <v>12104467859.450001</v>
      </c>
      <c r="D39" s="66">
        <f t="shared" si="0"/>
        <v>1.731308156569571E-2</v>
      </c>
      <c r="E39" s="122">
        <v>1.7299999999999999E-2</v>
      </c>
    </row>
    <row r="40" spans="1:5">
      <c r="A40" s="57"/>
      <c r="D40" s="63"/>
    </row>
    <row r="42" spans="1:5">
      <c r="A42" s="11"/>
    </row>
    <row r="43" spans="1:5">
      <c r="A43" s="11"/>
    </row>
    <row r="44" spans="1:5">
      <c r="A44" s="11"/>
    </row>
    <row r="45" spans="1:5">
      <c r="A45" s="11"/>
    </row>
    <row r="46" spans="1:5">
      <c r="A46" s="11"/>
    </row>
    <row r="47" spans="1:5">
      <c r="A47" s="11"/>
    </row>
    <row r="48" spans="1:5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</sheetData>
  <mergeCells count="5">
    <mergeCell ref="B11:B12"/>
    <mergeCell ref="C11:C12"/>
    <mergeCell ref="D11:D12"/>
    <mergeCell ref="A11:A12"/>
    <mergeCell ref="B2:C2"/>
  </mergeCells>
  <hyperlinks>
    <hyperlink ref="B2:C2" location="Índice!A1" display="Clique aqui para voltar ao índice" xr:uid="{59C5AF1C-0358-4698-82D7-4660A1C32D3D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E0C2-2B2E-47D5-BF01-EA9DE9447385}">
  <dimension ref="A1:M37"/>
  <sheetViews>
    <sheetView showGridLines="0" workbookViewId="0">
      <selection activeCell="B39" sqref="B39"/>
    </sheetView>
  </sheetViews>
  <sheetFormatPr defaultRowHeight="15"/>
  <cols>
    <col min="1" max="1" width="9.140625" style="15"/>
    <col min="2" max="3" width="21.5703125" style="15" customWidth="1"/>
    <col min="4" max="7" width="21.42578125" customWidth="1"/>
    <col min="8" max="8" width="20.85546875" customWidth="1"/>
    <col min="9" max="9" width="17.7109375" customWidth="1"/>
    <col min="10" max="10" width="16.42578125" customWidth="1"/>
    <col min="12" max="13" width="9.140625" style="4"/>
  </cols>
  <sheetData>
    <row r="1" spans="1:11" ht="17.25">
      <c r="A1" s="47" t="s">
        <v>86</v>
      </c>
      <c r="B1" s="47"/>
      <c r="C1" s="47"/>
    </row>
    <row r="2" spans="1:11" ht="17.25">
      <c r="A2" s="47" t="s">
        <v>149</v>
      </c>
      <c r="B2" s="47"/>
      <c r="C2" s="47"/>
    </row>
    <row r="3" spans="1:11" ht="17.25">
      <c r="A3" s="47" t="s">
        <v>87</v>
      </c>
      <c r="B3" s="47"/>
      <c r="C3" s="47"/>
    </row>
    <row r="4" spans="1:11" ht="17.25">
      <c r="A4" s="47" t="s">
        <v>159</v>
      </c>
      <c r="B4" s="47"/>
      <c r="C4" s="47"/>
    </row>
    <row r="5" spans="1:11" ht="17.25">
      <c r="A5" s="47" t="s">
        <v>150</v>
      </c>
      <c r="B5" s="47"/>
      <c r="C5" s="47"/>
    </row>
    <row r="6" spans="1:11" ht="17.25">
      <c r="A6" s="47" t="s">
        <v>88</v>
      </c>
      <c r="B6" s="47"/>
      <c r="C6" s="47"/>
    </row>
    <row r="7" spans="1:11">
      <c r="H7" s="4"/>
    </row>
    <row r="8" spans="1:11" s="124" customFormat="1" ht="57.75" customHeight="1">
      <c r="A8" s="123"/>
      <c r="B8" s="180" t="s">
        <v>151</v>
      </c>
      <c r="C8" s="180"/>
      <c r="D8" s="180" t="s">
        <v>152</v>
      </c>
      <c r="E8" s="180"/>
      <c r="F8" s="181" t="s">
        <v>153</v>
      </c>
      <c r="G8" s="182"/>
      <c r="H8" s="169" t="s">
        <v>154</v>
      </c>
      <c r="I8" s="180" t="s">
        <v>153</v>
      </c>
      <c r="J8" s="180"/>
    </row>
    <row r="9" spans="1:11" s="7" customFormat="1" ht="26.25">
      <c r="A9" s="125" t="s">
        <v>12</v>
      </c>
      <c r="B9" s="125" t="s">
        <v>155</v>
      </c>
      <c r="C9" s="125" t="s">
        <v>156</v>
      </c>
      <c r="D9" s="125" t="s">
        <v>155</v>
      </c>
      <c r="E9" s="125" t="s">
        <v>156</v>
      </c>
      <c r="F9" s="125" t="s">
        <v>155</v>
      </c>
      <c r="G9" s="125" t="s">
        <v>156</v>
      </c>
      <c r="H9" s="170"/>
      <c r="I9" s="125" t="s">
        <v>157</v>
      </c>
      <c r="J9" s="125" t="s">
        <v>158</v>
      </c>
    </row>
    <row r="10" spans="1:11">
      <c r="A10" s="74" t="s">
        <v>13</v>
      </c>
      <c r="B10" s="28">
        <v>20484538.099999998</v>
      </c>
      <c r="C10" s="28">
        <v>43670774.149999999</v>
      </c>
      <c r="D10" s="28">
        <v>129392114.04000001</v>
      </c>
      <c r="E10" s="28">
        <v>337469612.17000002</v>
      </c>
      <c r="F10" s="28">
        <f>B10+D10</f>
        <v>149876652.14000002</v>
      </c>
      <c r="G10" s="28">
        <f>C10+E10</f>
        <v>381140386.31999999</v>
      </c>
      <c r="H10" s="28">
        <v>7994706978.25</v>
      </c>
      <c r="I10" s="29">
        <f>D10/H10</f>
        <v>1.6184722516036889E-2</v>
      </c>
      <c r="J10" s="29">
        <f>E10/H10</f>
        <v>4.2211629905649195E-2</v>
      </c>
      <c r="K10" s="4"/>
    </row>
    <row r="11" spans="1:11">
      <c r="A11" s="74" t="s">
        <v>14</v>
      </c>
      <c r="B11" s="28">
        <v>194691794.19</v>
      </c>
      <c r="C11" s="28">
        <v>8386486.5299999993</v>
      </c>
      <c r="D11" s="28">
        <v>879197243.01999998</v>
      </c>
      <c r="E11" s="28">
        <v>1223800540.76</v>
      </c>
      <c r="F11" s="28">
        <f t="shared" ref="F11:G36" si="0">B11+D11</f>
        <v>1073889037.21</v>
      </c>
      <c r="G11" s="28">
        <f t="shared" si="0"/>
        <v>1232187027.29</v>
      </c>
      <c r="H11" s="28">
        <v>13177911886.17</v>
      </c>
      <c r="I11" s="29">
        <f t="shared" ref="I11:I36" si="1">D11/H11</f>
        <v>6.671749292410302E-2</v>
      </c>
      <c r="J11" s="29">
        <f t="shared" ref="J11:J36" si="2">E11/H11</f>
        <v>9.2867561365648402E-2</v>
      </c>
      <c r="K11" s="4"/>
    </row>
    <row r="12" spans="1:11">
      <c r="A12" s="74" t="s">
        <v>15</v>
      </c>
      <c r="B12" s="28">
        <v>533517658.25999999</v>
      </c>
      <c r="C12" s="28">
        <v>2708680.67</v>
      </c>
      <c r="D12" s="28">
        <v>1332241073.99</v>
      </c>
      <c r="E12" s="28">
        <v>1549647573.77</v>
      </c>
      <c r="F12" s="28">
        <f t="shared" si="0"/>
        <v>1865758732.25</v>
      </c>
      <c r="G12" s="28">
        <f t="shared" si="0"/>
        <v>1552356254.4400001</v>
      </c>
      <c r="H12" s="28">
        <v>22412466141.439999</v>
      </c>
      <c r="I12" s="29">
        <f t="shared" si="1"/>
        <v>5.9441967054519047E-2</v>
      </c>
      <c r="J12" s="29">
        <f t="shared" si="2"/>
        <v>6.9142215943150787E-2</v>
      </c>
      <c r="K12" s="4"/>
    </row>
    <row r="13" spans="1:11" s="4" customFormat="1">
      <c r="A13" s="74" t="s">
        <v>16</v>
      </c>
      <c r="B13" s="28">
        <v>37370470.259999998</v>
      </c>
      <c r="C13" s="28">
        <v>25609040.43</v>
      </c>
      <c r="D13" s="28">
        <v>3344711463.9299998</v>
      </c>
      <c r="E13" s="28">
        <v>2902080402.0799999</v>
      </c>
      <c r="F13" s="28">
        <f t="shared" si="0"/>
        <v>3382081934.1900001</v>
      </c>
      <c r="G13" s="28">
        <f t="shared" si="0"/>
        <v>2927689442.5099998</v>
      </c>
      <c r="H13" s="28">
        <v>7244113282.7200003</v>
      </c>
      <c r="I13" s="29">
        <f t="shared" si="1"/>
        <v>0.46171440635921923</v>
      </c>
      <c r="J13" s="29">
        <f t="shared" si="2"/>
        <v>0.40061223352243525</v>
      </c>
    </row>
    <row r="14" spans="1:11">
      <c r="A14" s="74" t="s">
        <v>17</v>
      </c>
      <c r="B14" s="28">
        <v>361513351.04000008</v>
      </c>
      <c r="C14" s="28">
        <v>115297254.90999998</v>
      </c>
      <c r="D14" s="28">
        <v>4584142730.4700003</v>
      </c>
      <c r="E14" s="28">
        <v>4264127906.1500001</v>
      </c>
      <c r="F14" s="28">
        <f t="shared" si="0"/>
        <v>4945656081.5100002</v>
      </c>
      <c r="G14" s="28">
        <f t="shared" si="0"/>
        <v>4379425161.0600004</v>
      </c>
      <c r="H14" s="28">
        <v>55345564180.739998</v>
      </c>
      <c r="I14" s="29">
        <f t="shared" si="1"/>
        <v>8.282764478648609E-2</v>
      </c>
      <c r="J14" s="29">
        <f t="shared" si="2"/>
        <v>7.7045522423889165E-2</v>
      </c>
      <c r="K14" s="4"/>
    </row>
    <row r="15" spans="1:11">
      <c r="A15" s="74" t="s">
        <v>18</v>
      </c>
      <c r="B15" s="28">
        <v>225719772.44999999</v>
      </c>
      <c r="C15" s="28">
        <v>173241846.13</v>
      </c>
      <c r="D15" s="28">
        <v>2942011005.3200002</v>
      </c>
      <c r="E15" s="28">
        <v>3944313019.8499999</v>
      </c>
      <c r="F15" s="28">
        <f t="shared" si="0"/>
        <v>3167730777.77</v>
      </c>
      <c r="G15" s="28">
        <f t="shared" si="0"/>
        <v>4117554865.98</v>
      </c>
      <c r="H15" s="28">
        <v>30364424813.610001</v>
      </c>
      <c r="I15" s="29">
        <f t="shared" si="1"/>
        <v>9.6890062083485481E-2</v>
      </c>
      <c r="J15" s="29">
        <f t="shared" si="2"/>
        <v>0.12989915152557319</v>
      </c>
      <c r="K15" s="4"/>
    </row>
    <row r="16" spans="1:11">
      <c r="A16" s="74" t="s">
        <v>19</v>
      </c>
      <c r="B16" s="28">
        <v>93403.260000000009</v>
      </c>
      <c r="C16" s="28"/>
      <c r="D16" s="28">
        <v>-65395874.939999998</v>
      </c>
      <c r="E16" s="28">
        <v>1646829628.0799999</v>
      </c>
      <c r="F16" s="28">
        <f t="shared" si="0"/>
        <v>-65302471.68</v>
      </c>
      <c r="G16" s="28">
        <f t="shared" si="0"/>
        <v>1646829628.0799999</v>
      </c>
      <c r="H16" s="28">
        <v>29460072799.32</v>
      </c>
      <c r="I16" s="29">
        <f t="shared" si="1"/>
        <v>-2.2198137589636057E-3</v>
      </c>
      <c r="J16" s="29">
        <f t="shared" si="2"/>
        <v>5.59003923479107E-2</v>
      </c>
      <c r="K16" s="4"/>
    </row>
    <row r="17" spans="1:11">
      <c r="A17" s="74" t="s">
        <v>20</v>
      </c>
      <c r="B17" s="28">
        <v>89354234.579999998</v>
      </c>
      <c r="C17" s="28">
        <v>179524116.53</v>
      </c>
      <c r="D17" s="28">
        <v>2190704731</v>
      </c>
      <c r="E17" s="28">
        <v>3897415290.1100001</v>
      </c>
      <c r="F17" s="28">
        <f t="shared" si="0"/>
        <v>2280058965.5799999</v>
      </c>
      <c r="G17" s="28">
        <f t="shared" si="0"/>
        <v>4076939406.6400003</v>
      </c>
      <c r="H17" s="28">
        <v>21250420141.799999</v>
      </c>
      <c r="I17" s="29">
        <f t="shared" si="1"/>
        <v>0.10308994911073971</v>
      </c>
      <c r="J17" s="29">
        <f t="shared" si="2"/>
        <v>0.18340415220514661</v>
      </c>
      <c r="K17" s="4"/>
    </row>
    <row r="18" spans="1:11">
      <c r="A18" s="74" t="s">
        <v>21</v>
      </c>
      <c r="B18" s="28">
        <v>151504735.75</v>
      </c>
      <c r="C18" s="28">
        <v>873810554.69000006</v>
      </c>
      <c r="D18" s="28">
        <v>5309882034.0299997</v>
      </c>
      <c r="E18" s="28">
        <v>3839446821.1799998</v>
      </c>
      <c r="F18" s="28">
        <f t="shared" si="0"/>
        <v>5461386769.7799997</v>
      </c>
      <c r="G18" s="28">
        <f t="shared" si="0"/>
        <v>4713257375.8699999</v>
      </c>
      <c r="H18" s="28">
        <v>37208349134.32</v>
      </c>
      <c r="I18" s="29">
        <f t="shared" si="1"/>
        <v>0.1427067353851586</v>
      </c>
      <c r="J18" s="29">
        <f t="shared" si="2"/>
        <v>0.10318777668205105</v>
      </c>
      <c r="K18" s="4"/>
    </row>
    <row r="19" spans="1:11">
      <c r="A19" s="74" t="s">
        <v>22</v>
      </c>
      <c r="B19" s="28">
        <v>83077892.300000012</v>
      </c>
      <c r="C19" s="28">
        <v>244551504.20000002</v>
      </c>
      <c r="D19" s="28">
        <v>-918123177.57000005</v>
      </c>
      <c r="E19" s="28">
        <v>-53292949.689999998</v>
      </c>
      <c r="F19" s="28">
        <f t="shared" si="0"/>
        <v>-835045285.26999998</v>
      </c>
      <c r="G19" s="28">
        <f t="shared" si="0"/>
        <v>191258554.51000002</v>
      </c>
      <c r="H19" s="28">
        <v>22138943001.290001</v>
      </c>
      <c r="I19" s="29">
        <f t="shared" si="1"/>
        <v>-4.1470958099332135E-2</v>
      </c>
      <c r="J19" s="29">
        <f t="shared" si="2"/>
        <v>-2.4072038889523632E-3</v>
      </c>
      <c r="K19" s="4"/>
    </row>
    <row r="20" spans="1:11">
      <c r="A20" s="74" t="s">
        <v>23</v>
      </c>
      <c r="B20" s="28">
        <v>2856508739.79</v>
      </c>
      <c r="C20" s="28">
        <v>1988721092.78</v>
      </c>
      <c r="D20" s="28">
        <v>1410818322.99</v>
      </c>
      <c r="E20" s="28">
        <v>-5480618244.54</v>
      </c>
      <c r="F20" s="28">
        <f t="shared" si="0"/>
        <v>4267327062.7799997</v>
      </c>
      <c r="G20" s="28">
        <f t="shared" si="0"/>
        <v>-3491897151.7600002</v>
      </c>
      <c r="H20" s="28">
        <v>91405979912.770004</v>
      </c>
      <c r="I20" s="29">
        <f t="shared" si="1"/>
        <v>1.5434639225315057E-2</v>
      </c>
      <c r="J20" s="29">
        <f t="shared" si="2"/>
        <v>-5.9959077620197608E-2</v>
      </c>
      <c r="K20" s="4"/>
    </row>
    <row r="21" spans="1:11">
      <c r="A21" s="74" t="s">
        <v>24</v>
      </c>
      <c r="B21" s="28">
        <v>213809457.93000001</v>
      </c>
      <c r="C21" s="28">
        <v>1483934.52</v>
      </c>
      <c r="D21" s="28">
        <v>2630241291.4299998</v>
      </c>
      <c r="E21" s="28">
        <v>776852003.15999997</v>
      </c>
      <c r="F21" s="28">
        <f t="shared" si="0"/>
        <v>2844050749.3599997</v>
      </c>
      <c r="G21" s="28">
        <f t="shared" si="0"/>
        <v>778335937.67999995</v>
      </c>
      <c r="H21" s="28">
        <v>18366590887.860001</v>
      </c>
      <c r="I21" s="29">
        <f t="shared" si="1"/>
        <v>0.14320792070174243</v>
      </c>
      <c r="J21" s="29">
        <f t="shared" si="2"/>
        <v>4.2297016790061225E-2</v>
      </c>
      <c r="K21" s="4"/>
    </row>
    <row r="22" spans="1:11">
      <c r="A22" s="74" t="s">
        <v>25</v>
      </c>
      <c r="B22" s="28">
        <v>987703802.39999998</v>
      </c>
      <c r="C22" s="28">
        <v>325540983.27999997</v>
      </c>
      <c r="D22" s="28">
        <v>1396847439.78</v>
      </c>
      <c r="E22" s="28">
        <v>4919299965.3299999</v>
      </c>
      <c r="F22" s="28">
        <f t="shared" si="0"/>
        <v>2384551242.1799998</v>
      </c>
      <c r="G22" s="28">
        <f t="shared" si="0"/>
        <v>5244840948.6099997</v>
      </c>
      <c r="H22" s="28">
        <v>29374848838.939999</v>
      </c>
      <c r="I22" s="29">
        <f t="shared" si="1"/>
        <v>4.7552497969906342E-2</v>
      </c>
      <c r="J22" s="29">
        <f t="shared" si="2"/>
        <v>0.16746639250135847</v>
      </c>
      <c r="K22" s="4"/>
    </row>
    <row r="23" spans="1:11">
      <c r="A23" s="74" t="s">
        <v>26</v>
      </c>
      <c r="B23" s="28">
        <v>581891889.40999997</v>
      </c>
      <c r="C23" s="28">
        <v>254582722.87</v>
      </c>
      <c r="D23" s="28">
        <v>2474549202.6500001</v>
      </c>
      <c r="E23" s="28">
        <v>2338288925.4699998</v>
      </c>
      <c r="F23" s="28">
        <f t="shared" si="0"/>
        <v>3056441092.0599999</v>
      </c>
      <c r="G23" s="28">
        <f t="shared" si="0"/>
        <v>2592871648.3399997</v>
      </c>
      <c r="H23" s="28">
        <v>34296177567.369999</v>
      </c>
      <c r="I23" s="29">
        <f t="shared" si="1"/>
        <v>7.2152332363835517E-2</v>
      </c>
      <c r="J23" s="29">
        <f t="shared" si="2"/>
        <v>6.817928676969208E-2</v>
      </c>
      <c r="K23" s="4"/>
    </row>
    <row r="24" spans="1:11">
      <c r="A24" s="74" t="s">
        <v>27</v>
      </c>
      <c r="B24" s="28">
        <v>13908033.369999999</v>
      </c>
      <c r="C24" s="28">
        <v>286952732.87999994</v>
      </c>
      <c r="D24" s="28">
        <v>3732263186.4899998</v>
      </c>
      <c r="E24" s="28">
        <v>1891306838.4300001</v>
      </c>
      <c r="F24" s="28">
        <f t="shared" si="0"/>
        <v>3746171219.8599997</v>
      </c>
      <c r="G24" s="28">
        <f t="shared" si="0"/>
        <v>2178259571.3099999</v>
      </c>
      <c r="H24" s="28">
        <v>15758982577.209999</v>
      </c>
      <c r="I24" s="29">
        <f t="shared" si="1"/>
        <v>0.2368340194682014</v>
      </c>
      <c r="J24" s="29">
        <f t="shared" si="2"/>
        <v>0.12001452690005072</v>
      </c>
      <c r="K24" s="4"/>
    </row>
    <row r="25" spans="1:11">
      <c r="A25" s="74" t="s">
        <v>28</v>
      </c>
      <c r="B25" s="28">
        <v>151340295.65000004</v>
      </c>
      <c r="C25" s="28">
        <v>234289171.86000001</v>
      </c>
      <c r="D25" s="28">
        <v>395188339.49000001</v>
      </c>
      <c r="E25" s="28">
        <v>2967986656.1700001</v>
      </c>
      <c r="F25" s="28">
        <f t="shared" si="0"/>
        <v>546528635.1400001</v>
      </c>
      <c r="G25" s="28">
        <f t="shared" si="0"/>
        <v>3202275828.0300002</v>
      </c>
      <c r="H25" s="28">
        <v>36722105248.870003</v>
      </c>
      <c r="I25" s="29">
        <f t="shared" si="1"/>
        <v>1.0761592692242517E-2</v>
      </c>
      <c r="J25" s="29">
        <f t="shared" si="2"/>
        <v>8.0822889539028525E-2</v>
      </c>
      <c r="K25" s="4"/>
    </row>
    <row r="26" spans="1:11">
      <c r="A26" s="74" t="s">
        <v>29</v>
      </c>
      <c r="B26" s="28">
        <v>101303554.55</v>
      </c>
      <c r="C26" s="28">
        <v>14769813.529999999</v>
      </c>
      <c r="D26" s="28">
        <v>334256051.69999999</v>
      </c>
      <c r="E26" s="28">
        <v>602920851.09000003</v>
      </c>
      <c r="F26" s="28">
        <f t="shared" si="0"/>
        <v>435559606.25</v>
      </c>
      <c r="G26" s="28">
        <f t="shared" si="0"/>
        <v>617690664.62</v>
      </c>
      <c r="H26" s="28">
        <v>13517450096.110001</v>
      </c>
      <c r="I26" s="29">
        <f t="shared" si="1"/>
        <v>2.4727744457972212E-2</v>
      </c>
      <c r="J26" s="29">
        <f t="shared" si="2"/>
        <v>4.4603149765909345E-2</v>
      </c>
      <c r="K26" s="4"/>
    </row>
    <row r="27" spans="1:11">
      <c r="A27" s="74" t="s">
        <v>79</v>
      </c>
      <c r="B27" s="28">
        <v>2136375844.6900001</v>
      </c>
      <c r="C27" s="28">
        <v>110132049.34</v>
      </c>
      <c r="D27" s="28">
        <v>11496090970.26</v>
      </c>
      <c r="E27" s="28">
        <v>6112131364.1599998</v>
      </c>
      <c r="F27" s="28">
        <f t="shared" si="0"/>
        <v>13632466814.950001</v>
      </c>
      <c r="G27" s="28">
        <f t="shared" si="0"/>
        <v>6222263413.5</v>
      </c>
      <c r="H27" s="28">
        <v>55765095408.089996</v>
      </c>
      <c r="I27" s="29">
        <f t="shared" si="1"/>
        <v>0.2061520900507996</v>
      </c>
      <c r="J27" s="29">
        <f t="shared" si="2"/>
        <v>0.10960496560494176</v>
      </c>
      <c r="K27" s="4"/>
    </row>
    <row r="28" spans="1:11">
      <c r="A28" s="74" t="s">
        <v>30</v>
      </c>
      <c r="B28" s="28">
        <v>4654448588.4899998</v>
      </c>
      <c r="C28" s="28">
        <v>43022479.930000007</v>
      </c>
      <c r="D28" s="28">
        <v>15132841416.02</v>
      </c>
      <c r="E28" s="28">
        <v>4282220643.4099998</v>
      </c>
      <c r="F28" s="28">
        <f t="shared" si="0"/>
        <v>19787290004.510002</v>
      </c>
      <c r="G28" s="28">
        <f t="shared" si="0"/>
        <v>4325243123.3400002</v>
      </c>
      <c r="H28" s="28">
        <v>89631905200.179993</v>
      </c>
      <c r="I28" s="29">
        <f t="shared" si="1"/>
        <v>0.168833200434856</v>
      </c>
      <c r="J28" s="29">
        <f t="shared" si="2"/>
        <v>4.7775628933093353E-2</v>
      </c>
      <c r="K28" s="4"/>
    </row>
    <row r="29" spans="1:11">
      <c r="A29" s="74" t="s">
        <v>80</v>
      </c>
      <c r="B29" s="28">
        <v>346928391.37</v>
      </c>
      <c r="C29" s="28">
        <v>18302270.439999998</v>
      </c>
      <c r="D29" s="28">
        <v>-1038389114.8</v>
      </c>
      <c r="E29" s="28">
        <v>-1105594693.8399999</v>
      </c>
      <c r="F29" s="28">
        <f t="shared" si="0"/>
        <v>-691460723.42999995</v>
      </c>
      <c r="G29" s="28">
        <f t="shared" si="0"/>
        <v>-1087292423.3999999</v>
      </c>
      <c r="H29" s="28">
        <v>14259693513.26</v>
      </c>
      <c r="I29" s="29">
        <f t="shared" si="1"/>
        <v>-7.2819876095822703E-2</v>
      </c>
      <c r="J29" s="29">
        <f t="shared" si="2"/>
        <v>-7.75328510961273E-2</v>
      </c>
      <c r="K29" s="4"/>
    </row>
    <row r="30" spans="1:11">
      <c r="A30" s="74" t="s">
        <v>31</v>
      </c>
      <c r="B30" s="28">
        <v>578746373.26999998</v>
      </c>
      <c r="C30" s="28">
        <v>230468085.45999998</v>
      </c>
      <c r="D30" s="28">
        <v>783450882.51999998</v>
      </c>
      <c r="E30" s="28">
        <v>2264203960.4699998</v>
      </c>
      <c r="F30" s="28">
        <f t="shared" si="0"/>
        <v>1362197255.79</v>
      </c>
      <c r="G30" s="28">
        <f t="shared" si="0"/>
        <v>2494672045.9299998</v>
      </c>
      <c r="H30" s="28">
        <v>11599606062.92</v>
      </c>
      <c r="I30" s="29">
        <f t="shared" si="1"/>
        <v>6.754116288693858E-2</v>
      </c>
      <c r="J30" s="29">
        <f t="shared" si="2"/>
        <v>0.19519662548781641</v>
      </c>
      <c r="K30" s="4"/>
    </row>
    <row r="31" spans="1:11">
      <c r="A31" s="74" t="s">
        <v>81</v>
      </c>
      <c r="B31" s="28">
        <v>55684608.280000001</v>
      </c>
      <c r="C31" s="28"/>
      <c r="D31" s="28">
        <v>78767550.409999996</v>
      </c>
      <c r="E31" s="28">
        <v>498346779.69999999</v>
      </c>
      <c r="F31" s="28">
        <f t="shared" si="0"/>
        <v>134452158.69</v>
      </c>
      <c r="G31" s="28">
        <f t="shared" si="0"/>
        <v>498346779.69999999</v>
      </c>
      <c r="H31" s="28">
        <v>6382966803.9899998</v>
      </c>
      <c r="I31" s="29">
        <f t="shared" si="1"/>
        <v>1.2340272608148661E-2</v>
      </c>
      <c r="J31" s="29">
        <f t="shared" si="2"/>
        <v>7.8074474613980899E-2</v>
      </c>
      <c r="K31" s="4"/>
    </row>
    <row r="32" spans="1:11">
      <c r="A32" s="74" t="s">
        <v>32</v>
      </c>
      <c r="B32" s="28">
        <v>592496847.29999995</v>
      </c>
      <c r="C32" s="28">
        <v>2193273250.0900002</v>
      </c>
      <c r="D32" s="28">
        <v>-1631999691.02</v>
      </c>
      <c r="E32" s="28">
        <v>4511033939.3500004</v>
      </c>
      <c r="F32" s="28">
        <f t="shared" si="0"/>
        <v>-1039502843.72</v>
      </c>
      <c r="G32" s="28">
        <f t="shared" si="0"/>
        <v>6704307189.4400005</v>
      </c>
      <c r="H32" s="28">
        <v>50634029849.589996</v>
      </c>
      <c r="I32" s="29">
        <f t="shared" si="1"/>
        <v>-3.2231281923795263E-2</v>
      </c>
      <c r="J32" s="29">
        <f t="shared" si="2"/>
        <v>8.9090952324951636E-2</v>
      </c>
      <c r="K32" s="4"/>
    </row>
    <row r="33" spans="1:11">
      <c r="A33" s="74" t="s">
        <v>33</v>
      </c>
      <c r="B33" s="28">
        <v>728485894.99999988</v>
      </c>
      <c r="C33" s="28">
        <v>1218791716.8</v>
      </c>
      <c r="D33" s="28">
        <v>570640927.53999996</v>
      </c>
      <c r="E33" s="28">
        <v>1409181409.1700001</v>
      </c>
      <c r="F33" s="28">
        <f t="shared" si="0"/>
        <v>1299126822.54</v>
      </c>
      <c r="G33" s="28">
        <f t="shared" si="0"/>
        <v>2627973125.9700003</v>
      </c>
      <c r="H33" s="28">
        <v>38260230919.839996</v>
      </c>
      <c r="I33" s="29">
        <f t="shared" si="1"/>
        <v>1.4914727742641298E-2</v>
      </c>
      <c r="J33" s="29">
        <f t="shared" si="2"/>
        <v>3.6831492526075253E-2</v>
      </c>
      <c r="K33" s="4"/>
    </row>
    <row r="34" spans="1:11">
      <c r="A34" s="74" t="s">
        <v>34</v>
      </c>
      <c r="B34" s="28">
        <v>1227339.9900000002</v>
      </c>
      <c r="C34" s="28">
        <v>2893010.08</v>
      </c>
      <c r="D34" s="28">
        <v>388316642.43000001</v>
      </c>
      <c r="E34" s="28">
        <v>-90464151.5</v>
      </c>
      <c r="F34" s="28">
        <f t="shared" si="0"/>
        <v>389543982.42000002</v>
      </c>
      <c r="G34" s="28">
        <f t="shared" si="0"/>
        <v>-87571141.420000002</v>
      </c>
      <c r="H34" s="28">
        <v>11296095375.559999</v>
      </c>
      <c r="I34" s="29">
        <f t="shared" si="1"/>
        <v>3.4376183054381247E-2</v>
      </c>
      <c r="J34" s="29">
        <f t="shared" si="2"/>
        <v>-8.0084443776675604E-3</v>
      </c>
      <c r="K34" s="4"/>
    </row>
    <row r="35" spans="1:11">
      <c r="A35" s="74" t="s">
        <v>35</v>
      </c>
      <c r="B35" s="28">
        <v>576523622.08000004</v>
      </c>
      <c r="C35" s="28">
        <v>6117894899.0600004</v>
      </c>
      <c r="D35" s="28">
        <v>15736347565.4</v>
      </c>
      <c r="E35" s="28">
        <v>-5016427398.9799995</v>
      </c>
      <c r="F35" s="28">
        <f t="shared" si="0"/>
        <v>16312871187.48</v>
      </c>
      <c r="G35" s="28">
        <f t="shared" si="0"/>
        <v>1101467500.0800009</v>
      </c>
      <c r="H35" s="28">
        <v>231082978244.17999</v>
      </c>
      <c r="I35" s="29">
        <f t="shared" si="1"/>
        <v>6.8098254942740827E-2</v>
      </c>
      <c r="J35" s="29">
        <f t="shared" si="2"/>
        <v>-2.1708338005230563E-2</v>
      </c>
      <c r="K35" s="4"/>
    </row>
    <row r="36" spans="1:11">
      <c r="A36" s="75" t="s">
        <v>82</v>
      </c>
      <c r="B36" s="30">
        <v>117880747.81</v>
      </c>
      <c r="C36" s="30">
        <v>23117293</v>
      </c>
      <c r="D36" s="30">
        <v>421040798.24000001</v>
      </c>
      <c r="E36" s="30">
        <v>1284633203.5799999</v>
      </c>
      <c r="F36" s="30">
        <f t="shared" si="0"/>
        <v>538921546.04999995</v>
      </c>
      <c r="G36" s="30">
        <f t="shared" si="0"/>
        <v>1307750496.5799999</v>
      </c>
      <c r="H36" s="30">
        <v>12105998306.709999</v>
      </c>
      <c r="I36" s="31">
        <f t="shared" si="1"/>
        <v>3.4779519009731683E-2</v>
      </c>
      <c r="J36" s="31">
        <f t="shared" si="2"/>
        <v>0.10611542898266932</v>
      </c>
      <c r="K36" s="4"/>
    </row>
    <row r="37" spans="1:11">
      <c r="A37" s="191" t="s">
        <v>178</v>
      </c>
      <c r="B37" s="192">
        <f>SUM(B10:B36)</f>
        <v>16392591881.57</v>
      </c>
      <c r="C37" s="192">
        <f t="shared" ref="C37:H37" si="3">SUM(C10:C36)</f>
        <v>14731035764.16</v>
      </c>
      <c r="D37" s="192">
        <f t="shared" si="3"/>
        <v>74040035124.820007</v>
      </c>
      <c r="E37" s="192">
        <f t="shared" si="3"/>
        <v>45717139895.089996</v>
      </c>
      <c r="F37" s="192">
        <f t="shared" si="3"/>
        <v>90432627006.389999</v>
      </c>
      <c r="G37" s="192">
        <f t="shared" si="3"/>
        <v>60448175659.25</v>
      </c>
      <c r="H37" s="192">
        <f t="shared" si="3"/>
        <v>1007057707173.1101</v>
      </c>
    </row>
  </sheetData>
  <mergeCells count="5">
    <mergeCell ref="B8:C8"/>
    <mergeCell ref="D8:E8"/>
    <mergeCell ref="F8:G8"/>
    <mergeCell ref="H8:H9"/>
    <mergeCell ref="I8:J8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E57A-2C19-42AC-8A30-498DBDB56F0C}">
  <dimension ref="A1:I43"/>
  <sheetViews>
    <sheetView showGridLines="0" workbookViewId="0">
      <selection activeCell="E46" sqref="E46"/>
    </sheetView>
  </sheetViews>
  <sheetFormatPr defaultRowHeight="15"/>
  <cols>
    <col min="2" max="2" width="19.85546875" customWidth="1"/>
    <col min="3" max="3" width="17.42578125" customWidth="1"/>
    <col min="4" max="4" width="19.7109375" customWidth="1"/>
    <col min="5" max="6" width="21.140625" customWidth="1"/>
    <col min="7" max="7" width="18.140625" customWidth="1"/>
    <col min="8" max="8" width="18.5703125" customWidth="1"/>
    <col min="9" max="9" width="14.28515625" customWidth="1"/>
  </cols>
  <sheetData>
    <row r="1" spans="1:9" ht="15.75" thickBot="1">
      <c r="A1" s="62"/>
      <c r="B1" s="18"/>
      <c r="C1" s="4"/>
      <c r="D1" s="22"/>
    </row>
    <row r="2" spans="1:9" ht="15.75" thickBot="1">
      <c r="A2" s="17"/>
      <c r="B2" s="140" t="s">
        <v>85</v>
      </c>
      <c r="C2" s="141"/>
      <c r="D2" s="22"/>
    </row>
    <row r="3" spans="1:9">
      <c r="A3" s="17"/>
      <c r="B3" s="18"/>
      <c r="C3" s="4"/>
      <c r="D3" s="22"/>
    </row>
    <row r="4" spans="1:9" ht="17.25">
      <c r="A4" s="19" t="s">
        <v>86</v>
      </c>
      <c r="B4" s="20"/>
      <c r="C4" s="4"/>
      <c r="D4" s="22"/>
    </row>
    <row r="5" spans="1:9" ht="17.25">
      <c r="A5" s="19" t="s">
        <v>166</v>
      </c>
      <c r="B5" s="20"/>
      <c r="C5" s="4"/>
      <c r="D5" s="22"/>
    </row>
    <row r="6" spans="1:9" ht="17.25">
      <c r="A6" s="19" t="s">
        <v>87</v>
      </c>
      <c r="B6" s="20"/>
      <c r="C6" s="4"/>
      <c r="D6" s="22"/>
    </row>
    <row r="7" spans="1:9" ht="17.25">
      <c r="A7" s="19" t="str">
        <f>'1.'!A7</f>
        <v>RGF 3º quadrimestre de 2022</v>
      </c>
      <c r="B7" s="20"/>
      <c r="C7" s="4"/>
      <c r="D7" s="22"/>
    </row>
    <row r="8" spans="1:9" ht="17.25">
      <c r="A8" s="47" t="s">
        <v>150</v>
      </c>
      <c r="B8" s="20"/>
      <c r="C8" s="4"/>
      <c r="D8" s="22"/>
    </row>
    <row r="9" spans="1:9" ht="17.25">
      <c r="A9" s="47" t="s">
        <v>88</v>
      </c>
      <c r="B9" s="20"/>
      <c r="C9" s="4"/>
      <c r="D9" s="22"/>
    </row>
    <row r="11" spans="1:9">
      <c r="A11" s="184" t="s">
        <v>12</v>
      </c>
      <c r="B11" s="186" t="s">
        <v>167</v>
      </c>
      <c r="C11" s="187"/>
      <c r="D11" s="187"/>
      <c r="E11" s="187"/>
      <c r="F11" s="188"/>
      <c r="G11" s="183" t="s">
        <v>168</v>
      </c>
      <c r="H11" s="183" t="s">
        <v>154</v>
      </c>
      <c r="I11" s="183" t="s">
        <v>169</v>
      </c>
    </row>
    <row r="12" spans="1:9" s="22" customFormat="1" ht="75">
      <c r="A12" s="185"/>
      <c r="B12" s="128" t="s">
        <v>170</v>
      </c>
      <c r="C12" s="128" t="s">
        <v>171</v>
      </c>
      <c r="D12" s="128" t="s">
        <v>172</v>
      </c>
      <c r="E12" s="129" t="s">
        <v>173</v>
      </c>
      <c r="F12" s="129" t="s">
        <v>174</v>
      </c>
      <c r="G12" s="183"/>
      <c r="H12" s="183"/>
      <c r="I12" s="183"/>
    </row>
    <row r="13" spans="1:9">
      <c r="A13" s="130" t="s">
        <v>13</v>
      </c>
      <c r="B13" s="131">
        <v>38694065.520000003</v>
      </c>
      <c r="C13" s="131">
        <v>125803060.75</v>
      </c>
      <c r="D13" s="131">
        <v>215738881.52000001</v>
      </c>
      <c r="E13" s="131">
        <v>59668965.379999995</v>
      </c>
      <c r="F13" s="131">
        <v>268348268.08000001</v>
      </c>
      <c r="G13" s="131">
        <f>SUM(B13:F13)</f>
        <v>708253241.25</v>
      </c>
      <c r="H13" s="131">
        <f>'12.'!H10</f>
        <v>7994706978.25</v>
      </c>
      <c r="I13" s="132">
        <f>G13/H13</f>
        <v>8.8590268933788116E-2</v>
      </c>
    </row>
    <row r="14" spans="1:9">
      <c r="A14" s="133" t="s">
        <v>14</v>
      </c>
      <c r="B14" s="134">
        <v>60251584.510000005</v>
      </c>
      <c r="C14" s="134">
        <v>793485317.43000007</v>
      </c>
      <c r="D14" s="134">
        <v>45605434.810000002</v>
      </c>
      <c r="E14" s="134">
        <v>55612539.120000005</v>
      </c>
      <c r="F14" s="134">
        <v>100073258.84999999</v>
      </c>
      <c r="G14" s="134">
        <f t="shared" ref="G14:G39" si="0">SUM(B14:F14)</f>
        <v>1055028134.72</v>
      </c>
      <c r="H14" s="134">
        <f>'12.'!H11</f>
        <v>13177911886.17</v>
      </c>
      <c r="I14" s="135">
        <f t="shared" ref="I14:I39" si="1">G14/H14</f>
        <v>8.0060342172057972E-2</v>
      </c>
    </row>
    <row r="15" spans="1:9">
      <c r="A15" s="133" t="s">
        <v>15</v>
      </c>
      <c r="B15" s="134">
        <v>31162052.289999999</v>
      </c>
      <c r="C15" s="134">
        <v>827215345.32000017</v>
      </c>
      <c r="D15" s="134">
        <v>59395790.450000003</v>
      </c>
      <c r="E15" s="134">
        <v>205553304.93000001</v>
      </c>
      <c r="F15" s="134">
        <v>634584818.73000002</v>
      </c>
      <c r="G15" s="134">
        <f t="shared" si="0"/>
        <v>1757911311.7200003</v>
      </c>
      <c r="H15" s="134">
        <f>'12.'!H12</f>
        <v>22412466141.439999</v>
      </c>
      <c r="I15" s="135">
        <f t="shared" si="1"/>
        <v>7.8434532845525345E-2</v>
      </c>
    </row>
    <row r="16" spans="1:9">
      <c r="A16" s="133" t="s">
        <v>16</v>
      </c>
      <c r="B16" s="134">
        <v>1845510912.5</v>
      </c>
      <c r="C16" s="134">
        <v>385234183.73999995</v>
      </c>
      <c r="D16" s="134">
        <v>126963010.21000001</v>
      </c>
      <c r="E16" s="134">
        <v>68774448.219999999</v>
      </c>
      <c r="F16" s="134">
        <v>381961833</v>
      </c>
      <c r="G16" s="134">
        <f t="shared" si="0"/>
        <v>2808444387.6699996</v>
      </c>
      <c r="H16" s="134">
        <f>'12.'!H13</f>
        <v>7244113282.7200003</v>
      </c>
      <c r="I16" s="135">
        <f t="shared" si="1"/>
        <v>0.38768642593831615</v>
      </c>
    </row>
    <row r="17" spans="1:9">
      <c r="A17" s="133" t="s">
        <v>17</v>
      </c>
      <c r="B17" s="134">
        <v>22908836.349999998</v>
      </c>
      <c r="C17" s="134">
        <v>566756898.89999998</v>
      </c>
      <c r="D17" s="134"/>
      <c r="E17" s="134">
        <v>41186965.539999999</v>
      </c>
      <c r="F17" s="134">
        <v>1377628655.76</v>
      </c>
      <c r="G17" s="134">
        <f t="shared" si="0"/>
        <v>2008481356.55</v>
      </c>
      <c r="H17" s="134">
        <f>'12.'!H14</f>
        <v>55345564180.739998</v>
      </c>
      <c r="I17" s="135">
        <f t="shared" si="1"/>
        <v>3.628983435765467E-2</v>
      </c>
    </row>
    <row r="18" spans="1:9">
      <c r="A18" s="133" t="s">
        <v>18</v>
      </c>
      <c r="B18" s="134">
        <v>2128783.35</v>
      </c>
      <c r="C18" s="134">
        <v>151633820.06</v>
      </c>
      <c r="D18" s="134">
        <v>164982971.49000001</v>
      </c>
      <c r="E18" s="134">
        <v>72798364.140000001</v>
      </c>
      <c r="F18" s="134">
        <v>998524216.07000005</v>
      </c>
      <c r="G18" s="134">
        <f t="shared" si="0"/>
        <v>1390068155.1100001</v>
      </c>
      <c r="H18" s="134">
        <f>'12.'!H15</f>
        <v>30364424813.610001</v>
      </c>
      <c r="I18" s="135">
        <f t="shared" si="1"/>
        <v>4.5779498990770974E-2</v>
      </c>
    </row>
    <row r="19" spans="1:9">
      <c r="A19" s="133" t="s">
        <v>19</v>
      </c>
      <c r="B19" s="134">
        <v>140030891.72000003</v>
      </c>
      <c r="C19" s="134">
        <v>1393584831.8999999</v>
      </c>
      <c r="D19" s="134">
        <v>436843.29</v>
      </c>
      <c r="E19" s="134">
        <v>52531685.50999999</v>
      </c>
      <c r="F19" s="134">
        <v>1364560765.8199999</v>
      </c>
      <c r="G19" s="134">
        <f t="shared" si="0"/>
        <v>2951145018.2399998</v>
      </c>
      <c r="H19" s="134">
        <f>'12.'!H16</f>
        <v>29460072799.32</v>
      </c>
      <c r="I19" s="135">
        <f t="shared" si="1"/>
        <v>0.10017439666028655</v>
      </c>
    </row>
    <row r="20" spans="1:9">
      <c r="A20" s="133" t="s">
        <v>20</v>
      </c>
      <c r="B20" s="134">
        <v>76424650.950000003</v>
      </c>
      <c r="C20" s="134">
        <v>785981004.11000001</v>
      </c>
      <c r="D20" s="134">
        <v>19907508.349999998</v>
      </c>
      <c r="E20" s="134">
        <v>64964466.469999999</v>
      </c>
      <c r="F20" s="134">
        <v>1196405272.04</v>
      </c>
      <c r="G20" s="134">
        <f t="shared" si="0"/>
        <v>2143682901.9200001</v>
      </c>
      <c r="H20" s="134">
        <f>'12.'!H17</f>
        <v>21250420141.799999</v>
      </c>
      <c r="I20" s="135">
        <f t="shared" si="1"/>
        <v>0.10087720090311689</v>
      </c>
    </row>
    <row r="21" spans="1:9">
      <c r="A21" s="133" t="s">
        <v>21</v>
      </c>
      <c r="B21" s="134">
        <v>131133066.26000001</v>
      </c>
      <c r="C21" s="134">
        <v>125017380.86999999</v>
      </c>
      <c r="D21" s="134">
        <v>562538407.04999995</v>
      </c>
      <c r="E21" s="134">
        <v>257320762.81999999</v>
      </c>
      <c r="F21" s="134">
        <v>1255535083.3099999</v>
      </c>
      <c r="G21" s="134">
        <f t="shared" si="0"/>
        <v>2331544700.3099999</v>
      </c>
      <c r="H21" s="134">
        <f>'12.'!H18</f>
        <v>37208349134.32</v>
      </c>
      <c r="I21" s="135">
        <f t="shared" si="1"/>
        <v>6.2661869030879544E-2</v>
      </c>
    </row>
    <row r="22" spans="1:9">
      <c r="A22" s="133" t="s">
        <v>22</v>
      </c>
      <c r="B22" s="134">
        <v>287010804.79000002</v>
      </c>
      <c r="C22" s="134">
        <v>557389192.1400001</v>
      </c>
      <c r="D22" s="134">
        <v>8411106.2599999998</v>
      </c>
      <c r="E22" s="134">
        <v>160822755.84999999</v>
      </c>
      <c r="F22" s="134">
        <v>611973707.54999995</v>
      </c>
      <c r="G22" s="134">
        <f t="shared" si="0"/>
        <v>1625607566.5900002</v>
      </c>
      <c r="H22" s="134">
        <f>'12.'!H19</f>
        <v>22138943001.290001</v>
      </c>
      <c r="I22" s="135">
        <f t="shared" si="1"/>
        <v>7.3427514877077854E-2</v>
      </c>
    </row>
    <row r="23" spans="1:9">
      <c r="A23" s="133" t="s">
        <v>23</v>
      </c>
      <c r="B23" s="134">
        <v>7369804295.0300007</v>
      </c>
      <c r="C23" s="134">
        <v>4825125704.1199999</v>
      </c>
      <c r="D23" s="134">
        <v>5200971319.0600014</v>
      </c>
      <c r="E23" s="134">
        <v>496030452.05000001</v>
      </c>
      <c r="F23" s="134">
        <v>4952731759.7799997</v>
      </c>
      <c r="G23" s="134">
        <f t="shared" si="0"/>
        <v>22844663530.040001</v>
      </c>
      <c r="H23" s="134">
        <f>'12.'!H20</f>
        <v>91405979912.770004</v>
      </c>
      <c r="I23" s="135">
        <f t="shared" si="1"/>
        <v>0.24992526256860853</v>
      </c>
    </row>
    <row r="24" spans="1:9">
      <c r="A24" s="133" t="s">
        <v>24</v>
      </c>
      <c r="B24" s="134">
        <v>1985376.48</v>
      </c>
      <c r="C24" s="134">
        <v>140222946.83000001</v>
      </c>
      <c r="D24" s="134">
        <v>47413050.919999994</v>
      </c>
      <c r="E24" s="134">
        <v>134091452.16</v>
      </c>
      <c r="F24" s="134">
        <v>591806157.25999999</v>
      </c>
      <c r="G24" s="134">
        <f t="shared" si="0"/>
        <v>915518983.64999998</v>
      </c>
      <c r="H24" s="134">
        <f>'12.'!H21</f>
        <v>18366590887.860001</v>
      </c>
      <c r="I24" s="135">
        <f t="shared" si="1"/>
        <v>4.984697428280728E-2</v>
      </c>
    </row>
    <row r="25" spans="1:9">
      <c r="A25" s="133" t="s">
        <v>25</v>
      </c>
      <c r="B25" s="134">
        <v>107475199.29000001</v>
      </c>
      <c r="C25" s="134">
        <v>242963007.92999998</v>
      </c>
      <c r="D25" s="134">
        <v>492495335.85000002</v>
      </c>
      <c r="E25" s="134">
        <v>232208865.48000002</v>
      </c>
      <c r="F25" s="134">
        <v>3826673599.9499998</v>
      </c>
      <c r="G25" s="134">
        <f t="shared" si="0"/>
        <v>4901816008.5</v>
      </c>
      <c r="H25" s="134">
        <f>'12.'!H22</f>
        <v>29374848838.939999</v>
      </c>
      <c r="I25" s="135">
        <f t="shared" si="1"/>
        <v>0.16687119090812261</v>
      </c>
    </row>
    <row r="26" spans="1:9">
      <c r="A26" s="133" t="s">
        <v>26</v>
      </c>
      <c r="B26" s="134">
        <v>51286072.520000003</v>
      </c>
      <c r="C26" s="134">
        <v>834542311.93999982</v>
      </c>
      <c r="D26" s="134"/>
      <c r="E26" s="134">
        <v>27156902.670000002</v>
      </c>
      <c r="F26" s="134">
        <v>239665534.37</v>
      </c>
      <c r="G26" s="134">
        <f t="shared" si="0"/>
        <v>1152650821.4999998</v>
      </c>
      <c r="H26" s="134">
        <f>'12.'!H23</f>
        <v>34296177567.369999</v>
      </c>
      <c r="I26" s="135">
        <f t="shared" si="1"/>
        <v>3.3608725614852557E-2</v>
      </c>
    </row>
    <row r="27" spans="1:9">
      <c r="A27" s="133" t="s">
        <v>27</v>
      </c>
      <c r="B27" s="134">
        <v>17939563.289999999</v>
      </c>
      <c r="C27" s="134">
        <v>117360990.92</v>
      </c>
      <c r="D27" s="134">
        <v>113269448.28</v>
      </c>
      <c r="E27" s="134">
        <v>18107987.280000001</v>
      </c>
      <c r="F27" s="134">
        <v>545038118.25999999</v>
      </c>
      <c r="G27" s="134">
        <f t="shared" si="0"/>
        <v>811716108.02999997</v>
      </c>
      <c r="H27" s="134">
        <f>'12.'!H24</f>
        <v>15758982577.209999</v>
      </c>
      <c r="I27" s="135">
        <f t="shared" si="1"/>
        <v>5.1508154416254691E-2</v>
      </c>
    </row>
    <row r="28" spans="1:9">
      <c r="A28" s="133" t="s">
        <v>28</v>
      </c>
      <c r="B28" s="134">
        <v>30944625.299999997</v>
      </c>
      <c r="C28" s="134">
        <v>984058881.52999997</v>
      </c>
      <c r="D28" s="134"/>
      <c r="E28" s="134">
        <v>3927187.17</v>
      </c>
      <c r="F28" s="134"/>
      <c r="G28" s="134">
        <f t="shared" si="0"/>
        <v>1018930693.9999999</v>
      </c>
      <c r="H28" s="134">
        <f>'12.'!H25</f>
        <v>36722105248.870003</v>
      </c>
      <c r="I28" s="135">
        <f t="shared" si="1"/>
        <v>2.7747066435722771E-2</v>
      </c>
    </row>
    <row r="29" spans="1:9">
      <c r="A29" s="133" t="s">
        <v>29</v>
      </c>
      <c r="B29" s="134">
        <v>263919501.45000002</v>
      </c>
      <c r="C29" s="134">
        <v>498462714.04999995</v>
      </c>
      <c r="D29" s="134">
        <v>240499211.53000003</v>
      </c>
      <c r="E29" s="134">
        <v>88082555.540000007</v>
      </c>
      <c r="F29" s="134">
        <v>760798329.96000004</v>
      </c>
      <c r="G29" s="134">
        <f t="shared" si="0"/>
        <v>1851762312.53</v>
      </c>
      <c r="H29" s="134">
        <f>'12.'!H26</f>
        <v>13517450096.110001</v>
      </c>
      <c r="I29" s="135">
        <f t="shared" si="1"/>
        <v>0.1369905048188706</v>
      </c>
    </row>
    <row r="30" spans="1:9">
      <c r="A30" s="133" t="s">
        <v>79</v>
      </c>
      <c r="B30" s="134">
        <v>90300194.379999995</v>
      </c>
      <c r="C30" s="134">
        <v>80988127.600000009</v>
      </c>
      <c r="D30" s="134">
        <v>837212228.67000008</v>
      </c>
      <c r="E30" s="134">
        <v>797933304.79000008</v>
      </c>
      <c r="F30" s="134">
        <v>5992187093.21</v>
      </c>
      <c r="G30" s="134">
        <f t="shared" si="0"/>
        <v>7798620948.6499996</v>
      </c>
      <c r="H30" s="134">
        <f>'12.'!H27</f>
        <v>55765095408.089996</v>
      </c>
      <c r="I30" s="135">
        <f t="shared" si="1"/>
        <v>0.13984771103823185</v>
      </c>
    </row>
    <row r="31" spans="1:9">
      <c r="A31" s="133" t="s">
        <v>30</v>
      </c>
      <c r="B31" s="134">
        <v>4634436181.5599995</v>
      </c>
      <c r="C31" s="134">
        <v>1539977975.6600001</v>
      </c>
      <c r="D31" s="134">
        <v>26993119.719999995</v>
      </c>
      <c r="E31" s="134">
        <v>416755141.90999997</v>
      </c>
      <c r="F31" s="134">
        <v>878709107.02999997</v>
      </c>
      <c r="G31" s="134">
        <f t="shared" si="0"/>
        <v>7496871525.8799992</v>
      </c>
      <c r="H31" s="134">
        <f>'12.'!H28</f>
        <v>89631905200.179993</v>
      </c>
      <c r="I31" s="135">
        <f t="shared" si="1"/>
        <v>8.3640657968128793E-2</v>
      </c>
    </row>
    <row r="32" spans="1:9">
      <c r="A32" s="133" t="s">
        <v>80</v>
      </c>
      <c r="B32" s="134">
        <v>395301412.28999996</v>
      </c>
      <c r="C32" s="134">
        <v>886074364.97000003</v>
      </c>
      <c r="D32" s="134">
        <v>7333693.4699999997</v>
      </c>
      <c r="E32" s="134">
        <v>58207554.180000007</v>
      </c>
      <c r="F32" s="134">
        <v>585326933.60000002</v>
      </c>
      <c r="G32" s="134">
        <f t="shared" si="0"/>
        <v>1932243958.5100002</v>
      </c>
      <c r="H32" s="134">
        <f>'12.'!H29</f>
        <v>14259693513.26</v>
      </c>
      <c r="I32" s="135">
        <f t="shared" si="1"/>
        <v>0.13550389121008938</v>
      </c>
    </row>
    <row r="33" spans="1:9">
      <c r="A33" s="133" t="s">
        <v>31</v>
      </c>
      <c r="B33" s="134">
        <v>6176792.7200000007</v>
      </c>
      <c r="C33" s="134">
        <v>90733126.919999987</v>
      </c>
      <c r="D33" s="134">
        <v>140599920.25999999</v>
      </c>
      <c r="E33" s="134">
        <v>128469426.88000001</v>
      </c>
      <c r="F33" s="134">
        <v>957780564.65999997</v>
      </c>
      <c r="G33" s="134">
        <f t="shared" si="0"/>
        <v>1323759831.4400001</v>
      </c>
      <c r="H33" s="134">
        <f>'12.'!H30</f>
        <v>11599606062.92</v>
      </c>
      <c r="I33" s="135">
        <f t="shared" si="1"/>
        <v>0.11412110241153883</v>
      </c>
    </row>
    <row r="34" spans="1:9">
      <c r="A34" s="133" t="s">
        <v>81</v>
      </c>
      <c r="B34" s="134">
        <v>332995738.71000004</v>
      </c>
      <c r="C34" s="134">
        <v>68622104.930000007</v>
      </c>
      <c r="D34" s="134">
        <v>532337263.76999998</v>
      </c>
      <c r="E34" s="134">
        <v>36700734.890000001</v>
      </c>
      <c r="F34" s="134">
        <v>294882687.48000002</v>
      </c>
      <c r="G34" s="134">
        <f t="shared" si="0"/>
        <v>1265538529.7800002</v>
      </c>
      <c r="H34" s="134">
        <f>'12.'!H31</f>
        <v>6382966803.9899998</v>
      </c>
      <c r="I34" s="135">
        <f t="shared" si="1"/>
        <v>0.19826807323969015</v>
      </c>
    </row>
    <row r="35" spans="1:9">
      <c r="A35" s="133" t="s">
        <v>32</v>
      </c>
      <c r="B35" s="134">
        <v>149083644.99000001</v>
      </c>
      <c r="C35" s="134">
        <v>835266011.56000006</v>
      </c>
      <c r="D35" s="134">
        <v>904347143.33000004</v>
      </c>
      <c r="E35" s="134">
        <v>828020227.39999986</v>
      </c>
      <c r="F35" s="134">
        <v>1206331356.5999999</v>
      </c>
      <c r="G35" s="134">
        <f t="shared" si="0"/>
        <v>3923048383.8799996</v>
      </c>
      <c r="H35" s="134">
        <f>'12.'!H32</f>
        <v>50634029849.589996</v>
      </c>
      <c r="I35" s="135">
        <f t="shared" si="1"/>
        <v>7.7478494118156119E-2</v>
      </c>
    </row>
    <row r="36" spans="1:9">
      <c r="A36" s="133" t="s">
        <v>33</v>
      </c>
      <c r="B36" s="134">
        <v>2966129.0100000002</v>
      </c>
      <c r="C36" s="134">
        <v>319558308.18999994</v>
      </c>
      <c r="D36" s="134"/>
      <c r="E36" s="134">
        <v>231950163.34</v>
      </c>
      <c r="F36" s="134">
        <v>1453165912.27</v>
      </c>
      <c r="G36" s="134">
        <f t="shared" si="0"/>
        <v>2007640512.8099999</v>
      </c>
      <c r="H36" s="134">
        <f>'12.'!H33</f>
        <v>38260230919.839996</v>
      </c>
      <c r="I36" s="135">
        <f t="shared" si="1"/>
        <v>5.247329837125813E-2</v>
      </c>
    </row>
    <row r="37" spans="1:9">
      <c r="A37" s="133" t="s">
        <v>34</v>
      </c>
      <c r="B37" s="134">
        <v>7931620.0499999998</v>
      </c>
      <c r="C37" s="134">
        <v>79552694.609999999</v>
      </c>
      <c r="D37" s="134">
        <v>844249.58000000007</v>
      </c>
      <c r="E37" s="134">
        <v>8570588.8599999994</v>
      </c>
      <c r="F37" s="134">
        <v>175343456.12</v>
      </c>
      <c r="G37" s="134">
        <f t="shared" si="0"/>
        <v>272242609.22000003</v>
      </c>
      <c r="H37" s="134">
        <f>'12.'!H34</f>
        <v>11296095375.559999</v>
      </c>
      <c r="I37" s="135">
        <f t="shared" si="1"/>
        <v>2.4100594069789687E-2</v>
      </c>
    </row>
    <row r="38" spans="1:9">
      <c r="A38" s="133" t="s">
        <v>35</v>
      </c>
      <c r="B38" s="134">
        <v>3564868184.5800004</v>
      </c>
      <c r="C38" s="134">
        <v>18197022233.429996</v>
      </c>
      <c r="D38" s="134">
        <v>2005181423.9299998</v>
      </c>
      <c r="E38" s="134">
        <v>606089965.36000001</v>
      </c>
      <c r="F38" s="134">
        <v>11433764936.860001</v>
      </c>
      <c r="G38" s="134">
        <f t="shared" si="0"/>
        <v>35806926744.160004</v>
      </c>
      <c r="H38" s="134">
        <f>'12.'!H35</f>
        <v>231082978244.17999</v>
      </c>
      <c r="I38" s="135">
        <f t="shared" si="1"/>
        <v>0.1549526798392033</v>
      </c>
    </row>
    <row r="39" spans="1:9">
      <c r="A39" s="136" t="s">
        <v>82</v>
      </c>
      <c r="B39" s="137">
        <v>85518982.579999998</v>
      </c>
      <c r="C39" s="137">
        <v>154950196.85000002</v>
      </c>
      <c r="D39" s="137">
        <v>188092864.85000002</v>
      </c>
      <c r="E39" s="137">
        <v>69188335.719999999</v>
      </c>
      <c r="F39" s="137">
        <v>558032624.67999995</v>
      </c>
      <c r="G39" s="137">
        <f t="shared" si="0"/>
        <v>1055783004.6799999</v>
      </c>
      <c r="H39" s="137">
        <f>'12.'!H36</f>
        <v>12105998306.709999</v>
      </c>
      <c r="I39" s="138">
        <f t="shared" si="1"/>
        <v>8.7211560577768327E-2</v>
      </c>
    </row>
    <row r="40" spans="1:9">
      <c r="A40" s="189" t="s">
        <v>177</v>
      </c>
      <c r="B40" s="190">
        <f>SUM(B13:B39)</f>
        <v>19748189162.470005</v>
      </c>
      <c r="C40" s="190">
        <f t="shared" ref="C40:H40" si="2">SUM(C13:C39)</f>
        <v>35607582737.259995</v>
      </c>
      <c r="D40" s="190">
        <f t="shared" si="2"/>
        <v>11941570226.650003</v>
      </c>
      <c r="E40" s="190">
        <f t="shared" si="2"/>
        <v>5220725103.6599998</v>
      </c>
      <c r="F40" s="190">
        <f t="shared" si="2"/>
        <v>42641834051.299995</v>
      </c>
      <c r="G40" s="190">
        <f t="shared" si="2"/>
        <v>115159901281.34</v>
      </c>
      <c r="H40" s="190">
        <f t="shared" si="2"/>
        <v>1007057707173.1101</v>
      </c>
    </row>
    <row r="43" spans="1:9">
      <c r="E43" s="1"/>
    </row>
  </sheetData>
  <mergeCells count="6">
    <mergeCell ref="I11:I12"/>
    <mergeCell ref="B2:C2"/>
    <mergeCell ref="A11:A12"/>
    <mergeCell ref="B11:F11"/>
    <mergeCell ref="G11:G12"/>
    <mergeCell ref="H11:H12"/>
  </mergeCells>
  <hyperlinks>
    <hyperlink ref="B2:C2" location="Índice!A1" display="Clique aqui para voltar ao índice" xr:uid="{AC97A749-32D6-4C13-BAFA-FCD6977C646B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11</vt:i4>
      </vt:variant>
    </vt:vector>
  </HeadingPairs>
  <TitlesOfParts>
    <vt:vector size="25" baseType="lpstr">
      <vt:lpstr>Índice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'1.'!Area_de_impressao</vt:lpstr>
      <vt:lpstr>'10.'!Area_de_impressao</vt:lpstr>
      <vt:lpstr>'11.'!Area_de_impressao</vt:lpstr>
      <vt:lpstr>'2.'!Area_de_impressao</vt:lpstr>
      <vt:lpstr>'3.'!Area_de_impressao</vt:lpstr>
      <vt:lpstr>'4.'!Area_de_impressao</vt:lpstr>
      <vt:lpstr>'5.'!Area_de_impressao</vt:lpstr>
      <vt:lpstr>'6.'!Area_de_impressao</vt:lpstr>
      <vt:lpstr>'7.'!Area_de_impressao</vt:lpstr>
      <vt:lpstr>'8.'!Area_de_impressao</vt:lpstr>
      <vt:lpstr>'9.'!Area_de_impressao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2022-06-21T13:41:23Z</dcterms:created>
  <dcterms:modified xsi:type="dcterms:W3CDTF">2023-02-23T21:31:44Z</dcterms:modified>
</cp:coreProperties>
</file>