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BF96DD4C-D4F7-4AC1-82F9-F347BF707E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" sheetId="18" r:id="rId1"/>
    <sheet name="1." sheetId="1" r:id="rId2"/>
    <sheet name="2." sheetId="4" r:id="rId3"/>
    <sheet name="3." sheetId="12" r:id="rId4"/>
    <sheet name="4." sheetId="14" r:id="rId5"/>
    <sheet name="6." sheetId="2" r:id="rId6"/>
    <sheet name="7." sheetId="8" r:id="rId7"/>
    <sheet name="8." sheetId="7" r:id="rId8"/>
    <sheet name="10." sheetId="10" r:id="rId9"/>
    <sheet name="11." sheetId="3" r:id="rId10"/>
  </sheets>
  <definedNames>
    <definedName name="_xlnm._FilterDatabase" localSheetId="9" hidden="1">'11.'!$A$12:$D$12</definedName>
    <definedName name="_xlnm._FilterDatabase" localSheetId="5" hidden="1">'6.'!$A$12:$O$12</definedName>
    <definedName name="_xlnm._FilterDatabase" localSheetId="7" hidden="1">'8.'!$A$11:$A$11</definedName>
    <definedName name="_xlnm.Print_Area" localSheetId="1">'1.'!$A$1:$Q$40</definedName>
    <definedName name="_xlnm.Print_Area" localSheetId="8">'10.'!$A$4:$G$38</definedName>
    <definedName name="_xlnm.Print_Area" localSheetId="9">'11.'!$A$4:$E$39</definedName>
    <definedName name="_xlnm.Print_Area" localSheetId="2">'2.'!$A$4:$I$41</definedName>
    <definedName name="_xlnm.Print_Area" localSheetId="3">'3.'!$A$4:$L$39</definedName>
    <definedName name="_xlnm.Print_Area" localSheetId="4">'4.'!$A$4:$H$39</definedName>
    <definedName name="_xlnm.Print_Area" localSheetId="5">'6.'!$A$4:$N$39</definedName>
    <definedName name="_xlnm.Print_Area" localSheetId="6">'7.'!$A$4:$F$39</definedName>
    <definedName name="_xlnm.Print_Area" localSheetId="7">'8.'!$A$4:$J$39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3" l="1"/>
  <c r="D14" i="3" l="1"/>
  <c r="D15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3" i="3"/>
  <c r="E13" i="2" l="1"/>
  <c r="L13" i="2"/>
  <c r="E14" i="2"/>
  <c r="L14" i="2"/>
  <c r="E15" i="2"/>
  <c r="L15" i="2"/>
  <c r="E16" i="2"/>
  <c r="L16" i="2"/>
  <c r="E17" i="2"/>
  <c r="L17" i="2"/>
  <c r="E18" i="2"/>
  <c r="L18" i="2"/>
  <c r="E19" i="2"/>
  <c r="L19" i="2"/>
  <c r="E20" i="2"/>
  <c r="L20" i="2"/>
  <c r="E21" i="2"/>
  <c r="L21" i="2"/>
  <c r="E22" i="2"/>
  <c r="L22" i="2"/>
  <c r="E23" i="2"/>
  <c r="L23" i="2"/>
  <c r="E24" i="2"/>
  <c r="L24" i="2"/>
  <c r="E25" i="2"/>
  <c r="L25" i="2"/>
  <c r="E26" i="2"/>
  <c r="L26" i="2"/>
  <c r="E27" i="2"/>
  <c r="L27" i="2"/>
  <c r="E28" i="2"/>
  <c r="L28" i="2"/>
  <c r="E29" i="2"/>
  <c r="L29" i="2"/>
  <c r="E30" i="2"/>
  <c r="L30" i="2"/>
  <c r="E31" i="2"/>
  <c r="L31" i="2"/>
  <c r="E32" i="2"/>
  <c r="L32" i="2"/>
  <c r="E33" i="2"/>
  <c r="L33" i="2"/>
  <c r="E34" i="2"/>
  <c r="L34" i="2"/>
  <c r="E35" i="2"/>
  <c r="L35" i="2"/>
  <c r="E36" i="2"/>
  <c r="L36" i="2"/>
  <c r="E37" i="2"/>
  <c r="L37" i="2"/>
  <c r="E38" i="2"/>
  <c r="L38" i="2"/>
  <c r="E39" i="2"/>
  <c r="L39" i="2"/>
  <c r="G36" i="12" l="1"/>
  <c r="G37" i="12"/>
  <c r="G38" i="12"/>
  <c r="G39" i="12"/>
  <c r="N14" i="2"/>
  <c r="N16" i="2"/>
  <c r="N20" i="2"/>
  <c r="N22" i="2"/>
  <c r="N24" i="2"/>
  <c r="N26" i="2"/>
  <c r="N28" i="2"/>
  <c r="N30" i="2"/>
  <c r="N32" i="2"/>
  <c r="N34" i="2"/>
  <c r="N36" i="2"/>
  <c r="N38" i="2"/>
  <c r="H40" i="4"/>
  <c r="D38" i="4"/>
  <c r="D34" i="4"/>
  <c r="D30" i="4"/>
  <c r="D26" i="4"/>
  <c r="D22" i="4"/>
  <c r="D18" i="4"/>
  <c r="H41" i="4"/>
  <c r="H39" i="4"/>
  <c r="H37" i="4"/>
  <c r="H36" i="4"/>
  <c r="H35" i="4"/>
  <c r="H33" i="4"/>
  <c r="H32" i="4"/>
  <c r="H31" i="4"/>
  <c r="H29" i="4"/>
  <c r="H28" i="4"/>
  <c r="H27" i="4"/>
  <c r="H25" i="4"/>
  <c r="H24" i="4"/>
  <c r="H23" i="4"/>
  <c r="H20" i="4"/>
  <c r="H19" i="4"/>
  <c r="H17" i="4"/>
  <c r="H16" i="4"/>
  <c r="H15" i="4"/>
  <c r="F41" i="4"/>
  <c r="F40" i="4"/>
  <c r="F39" i="4"/>
  <c r="F37" i="4"/>
  <c r="F36" i="4"/>
  <c r="F35" i="4"/>
  <c r="F33" i="4"/>
  <c r="F32" i="4"/>
  <c r="F31" i="4"/>
  <c r="F29" i="4"/>
  <c r="F28" i="4"/>
  <c r="F27" i="4"/>
  <c r="F25" i="4"/>
  <c r="F24" i="4"/>
  <c r="F23" i="4"/>
  <c r="F21" i="4"/>
  <c r="F20" i="4"/>
  <c r="F19" i="4"/>
  <c r="F17" i="4"/>
  <c r="F16" i="4"/>
  <c r="F15" i="4"/>
  <c r="D41" i="4"/>
  <c r="D40" i="4"/>
  <c r="D39" i="4"/>
  <c r="D37" i="4"/>
  <c r="D36" i="4"/>
  <c r="D35" i="4"/>
  <c r="D33" i="4"/>
  <c r="D32" i="4"/>
  <c r="D31" i="4"/>
  <c r="D29" i="4"/>
  <c r="D28" i="4"/>
  <c r="D27" i="4"/>
  <c r="D25" i="4"/>
  <c r="D24" i="4"/>
  <c r="D23" i="4"/>
  <c r="D20" i="4"/>
  <c r="D19" i="4"/>
  <c r="D17" i="4"/>
  <c r="D16" i="4"/>
  <c r="D15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S15" i="4"/>
  <c r="A40" i="3"/>
  <c r="A39" i="10"/>
  <c r="A40" i="7"/>
  <c r="A40" i="8"/>
  <c r="A40" i="2"/>
  <c r="A40" i="14"/>
  <c r="A40" i="12"/>
  <c r="E35" i="8"/>
  <c r="E36" i="8"/>
  <c r="E37" i="8"/>
  <c r="E38" i="8"/>
  <c r="E39" i="8"/>
  <c r="B35" i="8"/>
  <c r="B36" i="8"/>
  <c r="B37" i="8"/>
  <c r="B38" i="8"/>
  <c r="B39" i="8"/>
  <c r="B13" i="10"/>
  <c r="C13" i="10"/>
  <c r="D13" i="10"/>
  <c r="F13" i="10"/>
  <c r="B14" i="10"/>
  <c r="C14" i="10"/>
  <c r="D14" i="10"/>
  <c r="F14" i="10"/>
  <c r="B15" i="10"/>
  <c r="C15" i="10"/>
  <c r="D15" i="10"/>
  <c r="F15" i="10"/>
  <c r="B16" i="10"/>
  <c r="C16" i="10"/>
  <c r="D16" i="10"/>
  <c r="F16" i="10"/>
  <c r="B17" i="10"/>
  <c r="C17" i="10"/>
  <c r="D17" i="10"/>
  <c r="F17" i="10"/>
  <c r="B18" i="10"/>
  <c r="C18" i="10"/>
  <c r="D18" i="10"/>
  <c r="F18" i="10"/>
  <c r="B19" i="10"/>
  <c r="C19" i="10"/>
  <c r="D19" i="10"/>
  <c r="F19" i="10"/>
  <c r="B20" i="10"/>
  <c r="C20" i="10"/>
  <c r="D20" i="10"/>
  <c r="F20" i="10"/>
  <c r="B21" i="10"/>
  <c r="C21" i="10"/>
  <c r="D21" i="10"/>
  <c r="F21" i="10"/>
  <c r="B22" i="10"/>
  <c r="C22" i="10"/>
  <c r="D22" i="10"/>
  <c r="F22" i="10"/>
  <c r="B23" i="10"/>
  <c r="C23" i="10"/>
  <c r="D23" i="10"/>
  <c r="F23" i="10"/>
  <c r="B24" i="10"/>
  <c r="C24" i="10"/>
  <c r="D24" i="10"/>
  <c r="F24" i="10"/>
  <c r="B25" i="10"/>
  <c r="C25" i="10"/>
  <c r="D25" i="10"/>
  <c r="F25" i="10"/>
  <c r="B26" i="10"/>
  <c r="C26" i="10"/>
  <c r="D26" i="10"/>
  <c r="F26" i="10"/>
  <c r="B27" i="10"/>
  <c r="C27" i="10"/>
  <c r="D27" i="10"/>
  <c r="F27" i="10"/>
  <c r="B28" i="10"/>
  <c r="C28" i="10"/>
  <c r="D28" i="10"/>
  <c r="F28" i="10"/>
  <c r="B29" i="10"/>
  <c r="C29" i="10"/>
  <c r="D29" i="10"/>
  <c r="F29" i="10"/>
  <c r="B30" i="10"/>
  <c r="C30" i="10"/>
  <c r="D30" i="10"/>
  <c r="F30" i="10"/>
  <c r="B31" i="10"/>
  <c r="C31" i="10"/>
  <c r="D31" i="10"/>
  <c r="F31" i="10"/>
  <c r="B32" i="10"/>
  <c r="C32" i="10"/>
  <c r="D32" i="10"/>
  <c r="F32" i="10"/>
  <c r="B33" i="10"/>
  <c r="C33" i="10"/>
  <c r="D33" i="10"/>
  <c r="F33" i="10"/>
  <c r="B34" i="10"/>
  <c r="C34" i="10"/>
  <c r="D34" i="10"/>
  <c r="F34" i="10"/>
  <c r="B35" i="10"/>
  <c r="C35" i="10"/>
  <c r="D35" i="10"/>
  <c r="F35" i="10"/>
  <c r="B36" i="10"/>
  <c r="C36" i="10"/>
  <c r="D36" i="10"/>
  <c r="F36" i="10"/>
  <c r="B37" i="10"/>
  <c r="C37" i="10"/>
  <c r="D37" i="10"/>
  <c r="F37" i="10"/>
  <c r="B38" i="10"/>
  <c r="C38" i="10"/>
  <c r="D38" i="10"/>
  <c r="F38" i="10"/>
  <c r="F14" i="7"/>
  <c r="C14" i="3" s="1"/>
  <c r="F15" i="7"/>
  <c r="F16" i="7"/>
  <c r="C16" i="3" s="1"/>
  <c r="F17" i="7"/>
  <c r="C17" i="3" s="1"/>
  <c r="F18" i="7"/>
  <c r="C18" i="3" s="1"/>
  <c r="F19" i="7"/>
  <c r="F20" i="7"/>
  <c r="C20" i="3" s="1"/>
  <c r="F21" i="7"/>
  <c r="C21" i="3" s="1"/>
  <c r="F22" i="7"/>
  <c r="C22" i="3" s="1"/>
  <c r="F23" i="7"/>
  <c r="F24" i="7"/>
  <c r="C24" i="3" s="1"/>
  <c r="F25" i="7"/>
  <c r="C25" i="3" s="1"/>
  <c r="F26" i="7"/>
  <c r="C26" i="3" s="1"/>
  <c r="F27" i="7"/>
  <c r="F28" i="7"/>
  <c r="C28" i="3" s="1"/>
  <c r="F29" i="7"/>
  <c r="C29" i="3" s="1"/>
  <c r="F30" i="7"/>
  <c r="C30" i="3" s="1"/>
  <c r="F31" i="7"/>
  <c r="F32" i="7"/>
  <c r="C32" i="3" s="1"/>
  <c r="F33" i="7"/>
  <c r="C33" i="3" s="1"/>
  <c r="F34" i="7"/>
  <c r="C34" i="3" s="1"/>
  <c r="F35" i="7"/>
  <c r="F36" i="7"/>
  <c r="C36" i="3" s="1"/>
  <c r="F37" i="7"/>
  <c r="C37" i="3" s="1"/>
  <c r="F38" i="7"/>
  <c r="C38" i="3" s="1"/>
  <c r="F39" i="7"/>
  <c r="F13" i="7"/>
  <c r="C13" i="3" s="1"/>
  <c r="M37" i="2"/>
  <c r="M38" i="2"/>
  <c r="M39" i="2"/>
  <c r="N35" i="2"/>
  <c r="N37" i="2"/>
  <c r="N39" i="2"/>
  <c r="N15" i="2"/>
  <c r="N17" i="2"/>
  <c r="N18" i="2"/>
  <c r="N19" i="2"/>
  <c r="N21" i="2"/>
  <c r="N23" i="2"/>
  <c r="N25" i="2"/>
  <c r="N27" i="2"/>
  <c r="N29" i="2"/>
  <c r="N31" i="2"/>
  <c r="N3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B39" i="14"/>
  <c r="C39" i="14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13" i="12"/>
  <c r="D12" i="12"/>
  <c r="P15" i="1"/>
  <c r="K14" i="12" s="1"/>
  <c r="P16" i="1"/>
  <c r="K15" i="12" s="1"/>
  <c r="P17" i="1"/>
  <c r="K16" i="12" s="1"/>
  <c r="P18" i="1"/>
  <c r="K17" i="12" s="1"/>
  <c r="P19" i="1"/>
  <c r="K18" i="12" s="1"/>
  <c r="P20" i="1"/>
  <c r="K19" i="12" s="1"/>
  <c r="P21" i="1"/>
  <c r="K20" i="12" s="1"/>
  <c r="P22" i="1"/>
  <c r="K21" i="12" s="1"/>
  <c r="P23" i="1"/>
  <c r="K22" i="12" s="1"/>
  <c r="P24" i="1"/>
  <c r="K23" i="12" s="1"/>
  <c r="P25" i="1"/>
  <c r="K24" i="12" s="1"/>
  <c r="P26" i="1"/>
  <c r="K25" i="12" s="1"/>
  <c r="P27" i="1"/>
  <c r="K26" i="12" s="1"/>
  <c r="P28" i="1"/>
  <c r="K27" i="12" s="1"/>
  <c r="P29" i="1"/>
  <c r="K28" i="12" s="1"/>
  <c r="P30" i="1"/>
  <c r="K29" i="12" s="1"/>
  <c r="P31" i="1"/>
  <c r="K30" i="12" s="1"/>
  <c r="P32" i="1"/>
  <c r="K31" i="12" s="1"/>
  <c r="P33" i="1"/>
  <c r="K32" i="12" s="1"/>
  <c r="P34" i="1"/>
  <c r="K33" i="12" s="1"/>
  <c r="P35" i="1"/>
  <c r="K34" i="12" s="1"/>
  <c r="P36" i="1"/>
  <c r="K35" i="12" s="1"/>
  <c r="P37" i="1"/>
  <c r="K36" i="12" s="1"/>
  <c r="P38" i="1"/>
  <c r="K37" i="12" s="1"/>
  <c r="P39" i="1"/>
  <c r="K38" i="12" s="1"/>
  <c r="P40" i="1"/>
  <c r="K39" i="12" s="1"/>
  <c r="P14" i="1"/>
  <c r="K13" i="12" s="1"/>
  <c r="E13" i="10" l="1"/>
  <c r="E35" i="10"/>
  <c r="E33" i="10"/>
  <c r="E27" i="10"/>
  <c r="E25" i="10"/>
  <c r="E23" i="10"/>
  <c r="E15" i="10"/>
  <c r="E14" i="10"/>
  <c r="H18" i="4"/>
  <c r="H22" i="4"/>
  <c r="H26" i="4"/>
  <c r="H30" i="4"/>
  <c r="H34" i="4"/>
  <c r="H38" i="4"/>
  <c r="F18" i="4"/>
  <c r="F22" i="4"/>
  <c r="F26" i="4"/>
  <c r="F30" i="4"/>
  <c r="F34" i="4"/>
  <c r="F38" i="4"/>
  <c r="G39" i="7"/>
  <c r="C39" i="3"/>
  <c r="I35" i="7"/>
  <c r="C35" i="3"/>
  <c r="I31" i="7"/>
  <c r="C31" i="3"/>
  <c r="I27" i="7"/>
  <c r="C27" i="3"/>
  <c r="I23" i="7"/>
  <c r="C23" i="3"/>
  <c r="H19" i="7"/>
  <c r="C19" i="3"/>
  <c r="G15" i="7"/>
  <c r="C15" i="3"/>
  <c r="E38" i="10"/>
  <c r="E17" i="10"/>
  <c r="E22" i="10"/>
  <c r="E21" i="10"/>
  <c r="I38" i="7"/>
  <c r="J38" i="7"/>
  <c r="I37" i="7"/>
  <c r="G37" i="7"/>
  <c r="H37" i="7"/>
  <c r="G36" i="7"/>
  <c r="H36" i="7"/>
  <c r="I34" i="7"/>
  <c r="H34" i="7"/>
  <c r="I33" i="7"/>
  <c r="G33" i="7"/>
  <c r="H33" i="7"/>
  <c r="G32" i="7"/>
  <c r="H32" i="7"/>
  <c r="I30" i="7"/>
  <c r="H30" i="7"/>
  <c r="I29" i="7"/>
  <c r="G29" i="7"/>
  <c r="H29" i="7"/>
  <c r="G28" i="7"/>
  <c r="H28" i="7"/>
  <c r="I26" i="7"/>
  <c r="H26" i="7"/>
  <c r="I25" i="7"/>
  <c r="G25" i="7"/>
  <c r="H25" i="7"/>
  <c r="I24" i="7"/>
  <c r="G24" i="7"/>
  <c r="H24" i="7"/>
  <c r="I22" i="7"/>
  <c r="H22" i="7"/>
  <c r="H21" i="7"/>
  <c r="G21" i="7"/>
  <c r="H20" i="7"/>
  <c r="G20" i="7"/>
  <c r="J20" i="7"/>
  <c r="H18" i="7"/>
  <c r="G18" i="7"/>
  <c r="G17" i="7"/>
  <c r="J17" i="7"/>
  <c r="G16" i="7"/>
  <c r="I16" i="7"/>
  <c r="J16" i="7"/>
  <c r="J14" i="7"/>
  <c r="I14" i="7"/>
  <c r="E31" i="10"/>
  <c r="E32" i="10"/>
  <c r="E29" i="10"/>
  <c r="E30" i="10"/>
  <c r="E19" i="10"/>
  <c r="E20" i="10"/>
  <c r="E37" i="10"/>
  <c r="E36" i="10"/>
  <c r="I36" i="7"/>
  <c r="I32" i="7"/>
  <c r="E28" i="10"/>
  <c r="E26" i="10"/>
  <c r="I28" i="7"/>
  <c r="E24" i="10"/>
  <c r="E18" i="10"/>
  <c r="E16" i="10"/>
  <c r="H23" i="7"/>
  <c r="J15" i="7"/>
  <c r="H38" i="7"/>
  <c r="G31" i="7"/>
  <c r="G27" i="7"/>
  <c r="J18" i="7"/>
  <c r="H15" i="7"/>
  <c r="H39" i="7"/>
  <c r="G38" i="7"/>
  <c r="J36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I20" i="7"/>
  <c r="I19" i="7"/>
  <c r="I18" i="7"/>
  <c r="H17" i="7"/>
  <c r="H16" i="7"/>
  <c r="G14" i="7"/>
  <c r="H31" i="7"/>
  <c r="H27" i="7"/>
  <c r="G19" i="7"/>
  <c r="J39" i="7"/>
  <c r="G34" i="7"/>
  <c r="G30" i="7"/>
  <c r="G26" i="7"/>
  <c r="G23" i="7"/>
  <c r="G22" i="7"/>
  <c r="J19" i="7"/>
  <c r="H14" i="7"/>
  <c r="I39" i="7"/>
  <c r="I15" i="7"/>
  <c r="J37" i="7"/>
  <c r="I21" i="7"/>
  <c r="I17" i="7"/>
  <c r="H35" i="7"/>
  <c r="G35" i="7"/>
  <c r="E34" i="10"/>
  <c r="J35" i="7"/>
  <c r="A7" i="3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F12" i="10"/>
  <c r="D12" i="10"/>
  <c r="C12" i="10"/>
  <c r="B12" i="10"/>
  <c r="A12" i="10"/>
  <c r="A7" i="10"/>
  <c r="A39" i="8"/>
  <c r="A38" i="8"/>
  <c r="A37" i="8"/>
  <c r="A36" i="8"/>
  <c r="A35" i="8"/>
  <c r="E34" i="8"/>
  <c r="B34" i="8"/>
  <c r="A34" i="8"/>
  <c r="E33" i="8"/>
  <c r="B33" i="8"/>
  <c r="A33" i="8"/>
  <c r="E32" i="8"/>
  <c r="B32" i="8"/>
  <c r="A32" i="8"/>
  <c r="E31" i="8"/>
  <c r="B31" i="8"/>
  <c r="A31" i="8"/>
  <c r="E30" i="8"/>
  <c r="B30" i="8"/>
  <c r="A30" i="8"/>
  <c r="E29" i="8"/>
  <c r="B29" i="8"/>
  <c r="A29" i="8"/>
  <c r="E28" i="8"/>
  <c r="B28" i="8"/>
  <c r="A28" i="8"/>
  <c r="E27" i="8"/>
  <c r="B27" i="8"/>
  <c r="A27" i="8"/>
  <c r="E26" i="8"/>
  <c r="B26" i="8"/>
  <c r="A26" i="8"/>
  <c r="E25" i="8"/>
  <c r="B25" i="8"/>
  <c r="A25" i="8"/>
  <c r="E24" i="8"/>
  <c r="B24" i="8"/>
  <c r="A24" i="8"/>
  <c r="E23" i="8"/>
  <c r="B23" i="8"/>
  <c r="A23" i="8"/>
  <c r="E22" i="8"/>
  <c r="B22" i="8"/>
  <c r="A22" i="8"/>
  <c r="E21" i="8"/>
  <c r="B21" i="8"/>
  <c r="A21" i="8"/>
  <c r="E20" i="8"/>
  <c r="B20" i="8"/>
  <c r="A20" i="8"/>
  <c r="E19" i="8"/>
  <c r="B19" i="8"/>
  <c r="A19" i="8"/>
  <c r="E18" i="8"/>
  <c r="B18" i="8"/>
  <c r="A18" i="8"/>
  <c r="E17" i="8"/>
  <c r="B17" i="8"/>
  <c r="A17" i="8"/>
  <c r="E16" i="8"/>
  <c r="B16" i="8"/>
  <c r="A16" i="8"/>
  <c r="E15" i="8"/>
  <c r="B15" i="8"/>
  <c r="A15" i="8"/>
  <c r="E14" i="8"/>
  <c r="B14" i="8"/>
  <c r="A14" i="8"/>
  <c r="E13" i="8"/>
  <c r="B13" i="8"/>
  <c r="A13" i="8"/>
  <c r="A7" i="8"/>
  <c r="J13" i="7"/>
  <c r="A7" i="7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M13" i="2"/>
  <c r="C13" i="8" s="1"/>
  <c r="N13" i="2"/>
  <c r="A7" i="2"/>
  <c r="C38" i="14"/>
  <c r="B38" i="14"/>
  <c r="C37" i="14"/>
  <c r="B37" i="14"/>
  <c r="C36" i="14"/>
  <c r="B36" i="14"/>
  <c r="C35" i="14"/>
  <c r="B35" i="14"/>
  <c r="C34" i="14"/>
  <c r="B34" i="14"/>
  <c r="C33" i="14"/>
  <c r="B33" i="14"/>
  <c r="C32" i="14"/>
  <c r="B32" i="14"/>
  <c r="C31" i="14"/>
  <c r="B31" i="14"/>
  <c r="C30" i="14"/>
  <c r="B30" i="14"/>
  <c r="C29" i="14"/>
  <c r="B29" i="14"/>
  <c r="C28" i="14"/>
  <c r="B28" i="14"/>
  <c r="C27" i="14"/>
  <c r="B27" i="14"/>
  <c r="C26" i="14"/>
  <c r="B26" i="14"/>
  <c r="C25" i="14"/>
  <c r="B25" i="14"/>
  <c r="C24" i="14"/>
  <c r="B24" i="14"/>
  <c r="C23" i="14"/>
  <c r="B23" i="14"/>
  <c r="C22" i="14"/>
  <c r="B22" i="14"/>
  <c r="C21" i="14"/>
  <c r="B21" i="14"/>
  <c r="C20" i="14"/>
  <c r="B20" i="14"/>
  <c r="C19" i="14"/>
  <c r="B19" i="14"/>
  <c r="C18" i="14"/>
  <c r="B18" i="14"/>
  <c r="C17" i="14"/>
  <c r="B17" i="14"/>
  <c r="C16" i="14"/>
  <c r="B16" i="14"/>
  <c r="C15" i="14"/>
  <c r="B15" i="14"/>
  <c r="C14" i="14"/>
  <c r="B14" i="14"/>
  <c r="C13" i="14"/>
  <c r="B13" i="14"/>
  <c r="A7" i="14"/>
  <c r="F39" i="12"/>
  <c r="E39" i="12"/>
  <c r="C39" i="12"/>
  <c r="B39" i="12"/>
  <c r="F38" i="12"/>
  <c r="E38" i="12"/>
  <c r="C38" i="12"/>
  <c r="B38" i="12"/>
  <c r="F37" i="12"/>
  <c r="E37" i="12"/>
  <c r="C37" i="12"/>
  <c r="B37" i="12"/>
  <c r="F36" i="12"/>
  <c r="E36" i="12"/>
  <c r="C36" i="12"/>
  <c r="B36" i="12"/>
  <c r="G35" i="12"/>
  <c r="F35" i="12"/>
  <c r="E35" i="12"/>
  <c r="C35" i="12"/>
  <c r="B35" i="12"/>
  <c r="G34" i="12"/>
  <c r="F34" i="12"/>
  <c r="E34" i="12"/>
  <c r="C34" i="12"/>
  <c r="B34" i="12"/>
  <c r="G33" i="12"/>
  <c r="F33" i="12"/>
  <c r="E33" i="12"/>
  <c r="C33" i="12"/>
  <c r="B33" i="12"/>
  <c r="G32" i="12"/>
  <c r="F32" i="12"/>
  <c r="E32" i="12"/>
  <c r="C32" i="12"/>
  <c r="B32" i="12"/>
  <c r="G31" i="12"/>
  <c r="F31" i="12"/>
  <c r="E31" i="12"/>
  <c r="C31" i="12"/>
  <c r="B31" i="12"/>
  <c r="G30" i="12"/>
  <c r="F30" i="12"/>
  <c r="E30" i="12"/>
  <c r="C30" i="12"/>
  <c r="B30" i="12"/>
  <c r="G29" i="12"/>
  <c r="F29" i="12"/>
  <c r="E29" i="12"/>
  <c r="C29" i="12"/>
  <c r="B29" i="12"/>
  <c r="G28" i="12"/>
  <c r="F28" i="12"/>
  <c r="E28" i="12"/>
  <c r="C28" i="12"/>
  <c r="B28" i="12"/>
  <c r="G27" i="12"/>
  <c r="F27" i="12"/>
  <c r="E27" i="12"/>
  <c r="C27" i="12"/>
  <c r="B27" i="12"/>
  <c r="G26" i="12"/>
  <c r="F26" i="12"/>
  <c r="E26" i="12"/>
  <c r="C26" i="12"/>
  <c r="B26" i="12"/>
  <c r="G25" i="12"/>
  <c r="F25" i="12"/>
  <c r="E25" i="12"/>
  <c r="C25" i="12"/>
  <c r="B25" i="12"/>
  <c r="G24" i="12"/>
  <c r="F24" i="12"/>
  <c r="E24" i="12"/>
  <c r="C24" i="12"/>
  <c r="B24" i="12"/>
  <c r="G23" i="12"/>
  <c r="F23" i="12"/>
  <c r="E23" i="12"/>
  <c r="C23" i="12"/>
  <c r="B23" i="12"/>
  <c r="G22" i="12"/>
  <c r="F22" i="12"/>
  <c r="E22" i="12"/>
  <c r="C22" i="12"/>
  <c r="B22" i="12"/>
  <c r="G21" i="12"/>
  <c r="F21" i="12"/>
  <c r="E21" i="12"/>
  <c r="C21" i="12"/>
  <c r="B21" i="12"/>
  <c r="G20" i="12"/>
  <c r="F20" i="12"/>
  <c r="E20" i="12"/>
  <c r="C20" i="12"/>
  <c r="B20" i="12"/>
  <c r="G19" i="12"/>
  <c r="F19" i="12"/>
  <c r="E19" i="12"/>
  <c r="C19" i="12"/>
  <c r="B19" i="12"/>
  <c r="G18" i="12"/>
  <c r="F18" i="12"/>
  <c r="E18" i="12"/>
  <c r="C18" i="12"/>
  <c r="B18" i="12"/>
  <c r="G17" i="12"/>
  <c r="F17" i="12"/>
  <c r="E17" i="12"/>
  <c r="C17" i="12"/>
  <c r="B17" i="12"/>
  <c r="G16" i="12"/>
  <c r="F16" i="12"/>
  <c r="E16" i="12"/>
  <c r="C16" i="12"/>
  <c r="B16" i="12"/>
  <c r="G15" i="12"/>
  <c r="F15" i="12"/>
  <c r="E15" i="12"/>
  <c r="C15" i="12"/>
  <c r="B15" i="12"/>
  <c r="G14" i="12"/>
  <c r="F14" i="12"/>
  <c r="E14" i="12"/>
  <c r="C14" i="12"/>
  <c r="B14" i="12"/>
  <c r="G13" i="12"/>
  <c r="F13" i="12"/>
  <c r="E13" i="12"/>
  <c r="C13" i="12"/>
  <c r="B13" i="12"/>
  <c r="A7" i="12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7" i="4"/>
  <c r="Q40" i="1"/>
  <c r="O40" i="1"/>
  <c r="N40" i="1"/>
  <c r="M40" i="1"/>
  <c r="L40" i="1"/>
  <c r="K40" i="1"/>
  <c r="Q39" i="1"/>
  <c r="O39" i="1"/>
  <c r="N39" i="1"/>
  <c r="M39" i="1"/>
  <c r="L39" i="1"/>
  <c r="K39" i="1"/>
  <c r="Q38" i="1"/>
  <c r="O38" i="1"/>
  <c r="N38" i="1"/>
  <c r="M38" i="1"/>
  <c r="L38" i="1"/>
  <c r="K38" i="1"/>
  <c r="Q37" i="1"/>
  <c r="O37" i="1"/>
  <c r="N37" i="1"/>
  <c r="M37" i="1"/>
  <c r="L37" i="1"/>
  <c r="K37" i="1"/>
  <c r="Q36" i="1"/>
  <c r="O36" i="1"/>
  <c r="N36" i="1"/>
  <c r="M36" i="1"/>
  <c r="L36" i="1"/>
  <c r="K36" i="1"/>
  <c r="Q35" i="1"/>
  <c r="O35" i="1"/>
  <c r="N35" i="1"/>
  <c r="M35" i="1"/>
  <c r="L35" i="1"/>
  <c r="K35" i="1"/>
  <c r="Q34" i="1"/>
  <c r="O34" i="1"/>
  <c r="N34" i="1"/>
  <c r="M34" i="1"/>
  <c r="L34" i="1"/>
  <c r="K34" i="1"/>
  <c r="Q33" i="1"/>
  <c r="O33" i="1"/>
  <c r="N33" i="1"/>
  <c r="M33" i="1"/>
  <c r="L33" i="1"/>
  <c r="K33" i="1"/>
  <c r="Q32" i="1"/>
  <c r="O32" i="1"/>
  <c r="N32" i="1"/>
  <c r="M32" i="1"/>
  <c r="L32" i="1"/>
  <c r="K32" i="1"/>
  <c r="Q31" i="1"/>
  <c r="O31" i="1"/>
  <c r="N31" i="1"/>
  <c r="M31" i="1"/>
  <c r="L31" i="1"/>
  <c r="K31" i="1"/>
  <c r="Q30" i="1"/>
  <c r="O30" i="1"/>
  <c r="N30" i="1"/>
  <c r="M30" i="1"/>
  <c r="L30" i="1"/>
  <c r="K30" i="1"/>
  <c r="Q29" i="1"/>
  <c r="O29" i="1"/>
  <c r="N29" i="1"/>
  <c r="M29" i="1"/>
  <c r="L29" i="1"/>
  <c r="K29" i="1"/>
  <c r="Q28" i="1"/>
  <c r="O28" i="1"/>
  <c r="N28" i="1"/>
  <c r="M28" i="1"/>
  <c r="L28" i="1"/>
  <c r="K28" i="1"/>
  <c r="Q27" i="1"/>
  <c r="O27" i="1"/>
  <c r="N27" i="1"/>
  <c r="M27" i="1"/>
  <c r="L27" i="1"/>
  <c r="K27" i="1"/>
  <c r="Q26" i="1"/>
  <c r="O26" i="1"/>
  <c r="N26" i="1"/>
  <c r="M26" i="1"/>
  <c r="L26" i="1"/>
  <c r="K26" i="1"/>
  <c r="Q25" i="1"/>
  <c r="O25" i="1"/>
  <c r="N25" i="1"/>
  <c r="M25" i="1"/>
  <c r="L25" i="1"/>
  <c r="K25" i="1"/>
  <c r="Q24" i="1"/>
  <c r="O24" i="1"/>
  <c r="N24" i="1"/>
  <c r="M24" i="1"/>
  <c r="L24" i="1"/>
  <c r="K24" i="1"/>
  <c r="Q23" i="1"/>
  <c r="O23" i="1"/>
  <c r="N23" i="1"/>
  <c r="M23" i="1"/>
  <c r="L23" i="1"/>
  <c r="K23" i="1"/>
  <c r="Q22" i="1"/>
  <c r="O22" i="1"/>
  <c r="N22" i="1"/>
  <c r="M22" i="1"/>
  <c r="L22" i="1"/>
  <c r="K22" i="1"/>
  <c r="Q21" i="1"/>
  <c r="O21" i="1"/>
  <c r="N21" i="1"/>
  <c r="M21" i="1"/>
  <c r="L21" i="1"/>
  <c r="K21" i="1"/>
  <c r="Q20" i="1"/>
  <c r="O20" i="1"/>
  <c r="N20" i="1"/>
  <c r="M20" i="1"/>
  <c r="L20" i="1"/>
  <c r="K20" i="1"/>
  <c r="Q19" i="1"/>
  <c r="O19" i="1"/>
  <c r="N19" i="1"/>
  <c r="M19" i="1"/>
  <c r="L19" i="1"/>
  <c r="K19" i="1"/>
  <c r="Q18" i="1"/>
  <c r="O18" i="1"/>
  <c r="N18" i="1"/>
  <c r="M18" i="1"/>
  <c r="L18" i="1"/>
  <c r="K18" i="1"/>
  <c r="Q17" i="1"/>
  <c r="O17" i="1"/>
  <c r="N17" i="1"/>
  <c r="M17" i="1"/>
  <c r="L17" i="1"/>
  <c r="K17" i="1"/>
  <c r="Q16" i="1"/>
  <c r="O16" i="1"/>
  <c r="N16" i="1"/>
  <c r="M16" i="1"/>
  <c r="L16" i="1"/>
  <c r="K16" i="1"/>
  <c r="Q15" i="1"/>
  <c r="O15" i="1"/>
  <c r="N15" i="1"/>
  <c r="M15" i="1"/>
  <c r="L15" i="1"/>
  <c r="K15" i="1"/>
  <c r="Q14" i="1"/>
  <c r="O14" i="1"/>
  <c r="N14" i="1"/>
  <c r="M14" i="1"/>
  <c r="L14" i="1"/>
  <c r="K14" i="1"/>
  <c r="D16" i="8" l="1"/>
  <c r="D24" i="8"/>
  <c r="I39" i="12"/>
  <c r="D38" i="8"/>
  <c r="H17" i="12"/>
  <c r="H30" i="12"/>
  <c r="H34" i="12"/>
  <c r="H15" i="12"/>
  <c r="H19" i="12"/>
  <c r="H23" i="12"/>
  <c r="H27" i="12"/>
  <c r="H31" i="12"/>
  <c r="H36" i="12"/>
  <c r="D16" i="14"/>
  <c r="F35" i="8"/>
  <c r="H16" i="12"/>
  <c r="H20" i="12"/>
  <c r="H28" i="12"/>
  <c r="H37" i="12"/>
  <c r="H39" i="12"/>
  <c r="D32" i="8"/>
  <c r="D36" i="8"/>
  <c r="G16" i="10"/>
  <c r="G32" i="10"/>
  <c r="J18" i="12"/>
  <c r="H21" i="12"/>
  <c r="I28" i="12"/>
  <c r="I31" i="12"/>
  <c r="I34" i="12"/>
  <c r="D15" i="14"/>
  <c r="D19" i="14"/>
  <c r="D23" i="14"/>
  <c r="D27" i="14"/>
  <c r="D31" i="14"/>
  <c r="D35" i="14"/>
  <c r="D39" i="14"/>
  <c r="H18" i="12"/>
  <c r="H22" i="12"/>
  <c r="J20" i="12"/>
  <c r="J28" i="12"/>
  <c r="J34" i="12"/>
  <c r="I36" i="12"/>
  <c r="D30" i="8"/>
  <c r="D22" i="8"/>
  <c r="D14" i="8"/>
  <c r="H13" i="7"/>
  <c r="I13" i="12"/>
  <c r="D14" i="14"/>
  <c r="D22" i="14"/>
  <c r="D30" i="14"/>
  <c r="J26" i="12"/>
  <c r="H35" i="12"/>
  <c r="H38" i="12"/>
  <c r="H26" i="12"/>
  <c r="H29" i="12"/>
  <c r="H32" i="12"/>
  <c r="D32" i="14"/>
  <c r="H14" i="12"/>
  <c r="I20" i="12"/>
  <c r="I23" i="12"/>
  <c r="I26" i="12"/>
  <c r="H33" i="12"/>
  <c r="J36" i="12"/>
  <c r="H24" i="12"/>
  <c r="I15" i="12"/>
  <c r="I18" i="12"/>
  <c r="H25" i="12"/>
  <c r="D13" i="14"/>
  <c r="D21" i="14"/>
  <c r="D29" i="14"/>
  <c r="D37" i="14"/>
  <c r="G23" i="10"/>
  <c r="G31" i="10"/>
  <c r="D34" i="8"/>
  <c r="D28" i="8"/>
  <c r="D18" i="8"/>
  <c r="D20" i="8"/>
  <c r="D26" i="8"/>
  <c r="F28" i="8"/>
  <c r="G20" i="10"/>
  <c r="G36" i="10"/>
  <c r="F20" i="8"/>
  <c r="G22" i="10"/>
  <c r="G19" i="10"/>
  <c r="G38" i="10"/>
  <c r="G26" i="10"/>
  <c r="G15" i="10"/>
  <c r="G34" i="10"/>
  <c r="G13" i="10"/>
  <c r="F16" i="8"/>
  <c r="F32" i="8"/>
  <c r="G29" i="10"/>
  <c r="G17" i="10"/>
  <c r="G33" i="10"/>
  <c r="F24" i="8"/>
  <c r="G18" i="10"/>
  <c r="J24" i="12"/>
  <c r="I16" i="12"/>
  <c r="I32" i="12"/>
  <c r="J14" i="12"/>
  <c r="I19" i="12"/>
  <c r="J22" i="12"/>
  <c r="I27" i="12"/>
  <c r="J30" i="12"/>
  <c r="I35" i="12"/>
  <c r="J38" i="12"/>
  <c r="D38" i="14"/>
  <c r="I21" i="12"/>
  <c r="I24" i="12"/>
  <c r="I29" i="12"/>
  <c r="J19" i="12"/>
  <c r="J35" i="12"/>
  <c r="I14" i="12"/>
  <c r="I22" i="12"/>
  <c r="I30" i="12"/>
  <c r="I38" i="12"/>
  <c r="J21" i="12"/>
  <c r="J37" i="12"/>
  <c r="I37" i="12"/>
  <c r="J27" i="12"/>
  <c r="J17" i="12"/>
  <c r="J25" i="12"/>
  <c r="J33" i="12"/>
  <c r="I17" i="12"/>
  <c r="I25" i="12"/>
  <c r="I33" i="12"/>
  <c r="D24" i="14"/>
  <c r="J16" i="12"/>
  <c r="J39" i="12"/>
  <c r="J29" i="12"/>
  <c r="J32" i="12"/>
  <c r="J15" i="12"/>
  <c r="J23" i="12"/>
  <c r="J31" i="12"/>
  <c r="E12" i="10"/>
  <c r="G12" i="10" s="1"/>
  <c r="G14" i="10"/>
  <c r="G25" i="10"/>
  <c r="G28" i="10"/>
  <c r="G30" i="10"/>
  <c r="G21" i="10"/>
  <c r="G24" i="10"/>
  <c r="G27" i="10"/>
  <c r="G37" i="10"/>
  <c r="F37" i="8"/>
  <c r="F39" i="8"/>
  <c r="F38" i="8"/>
  <c r="I13" i="7"/>
  <c r="G35" i="10"/>
  <c r="G13" i="7"/>
  <c r="D18" i="14"/>
  <c r="D25" i="14"/>
  <c r="D28" i="14"/>
  <c r="D34" i="14"/>
  <c r="D17" i="14"/>
  <c r="D20" i="14"/>
  <c r="D26" i="14"/>
  <c r="D33" i="14"/>
  <c r="D36" i="14"/>
  <c r="F13" i="8"/>
  <c r="F15" i="8"/>
  <c r="F17" i="8"/>
  <c r="F19" i="8"/>
  <c r="F21" i="8"/>
  <c r="F23" i="8"/>
  <c r="F25" i="8"/>
  <c r="F27" i="8"/>
  <c r="F29" i="8"/>
  <c r="F31" i="8"/>
  <c r="F33" i="8"/>
  <c r="D13" i="8"/>
  <c r="D17" i="8"/>
  <c r="D21" i="8"/>
  <c r="D25" i="8"/>
  <c r="D29" i="8"/>
  <c r="D33" i="8"/>
  <c r="D37" i="8"/>
  <c r="D15" i="8"/>
  <c r="D19" i="8"/>
  <c r="D23" i="8"/>
  <c r="D27" i="8"/>
  <c r="D31" i="8"/>
  <c r="D35" i="8"/>
  <c r="D39" i="8"/>
  <c r="F14" i="8"/>
  <c r="F18" i="8"/>
  <c r="F22" i="8"/>
  <c r="F26" i="8"/>
  <c r="F30" i="8"/>
  <c r="F34" i="8"/>
  <c r="F36" i="8"/>
  <c r="H13" i="12"/>
  <c r="J13" i="12"/>
</calcChain>
</file>

<file path=xl/sharedStrings.xml><?xml version="1.0" encoding="utf-8"?>
<sst xmlns="http://schemas.openxmlformats.org/spreadsheetml/2006/main" count="345" uniqueCount="135">
  <si>
    <t>DESPESA BRUTA COM PESSOAL (I)</t>
  </si>
  <si>
    <t>DESPESA LÍQUIDA COM PESSOAL (III) = (I - II)</t>
  </si>
  <si>
    <t>DESPESAS NÃO COMPUTADAS (§ 1º do art. 19 da LRF) (II)</t>
  </si>
  <si>
    <t>Inativos e Pensionistas com Recursos Vinculados</t>
  </si>
  <si>
    <t>Outras Despesas de Pessoal decorrentes de Contratos de Terceirização (§ 1º do art. 18 da LRF)</t>
  </si>
  <si>
    <t>Pessoal Ativo</t>
  </si>
  <si>
    <t>Pessoal Inativo e Pensionistas</t>
  </si>
  <si>
    <t>Despesa Bruta com pessoal/RCL</t>
  </si>
  <si>
    <t>Ativo / Despesa Bruta</t>
  </si>
  <si>
    <t>Inativo e Pensionistas / Despesa Bruta</t>
  </si>
  <si>
    <t>Terceirização / Despesa Bruta com Pessoal</t>
  </si>
  <si>
    <t>Inativos e Pensionistas com Recursos Vinculados / Inativos e Pensionistas</t>
  </si>
  <si>
    <t>UF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</si>
  <si>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</si>
  <si>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</si>
  <si>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</si>
  <si>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</si>
  <si>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</si>
  <si>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</si>
  <si>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</si>
  <si>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</si>
  <si>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</si>
  <si>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</si>
  <si>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</si>
  <si>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</si>
  <si>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</si>
  <si>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</si>
  <si>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</si>
  <si>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</si>
  <si>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</si>
  <si>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RJ</t>
  </si>
  <si>
    <t>RO</t>
  </si>
  <si>
    <t>RS</t>
  </si>
  <si>
    <t>SC</t>
  </si>
  <si>
    <t>SE</t>
  </si>
  <si>
    <t>SP</t>
  </si>
  <si>
    <t>DEDUÇÕES (II)</t>
  </si>
  <si>
    <t>DÍVIDA CONSOLIDADA - DC (I)</t>
  </si>
  <si>
    <t>Executivo</t>
  </si>
  <si>
    <t>Judiciário</t>
  </si>
  <si>
    <t>Legislativo</t>
  </si>
  <si>
    <t>Ministério Público</t>
  </si>
  <si>
    <t>Valor</t>
  </si>
  <si>
    <t xml:space="preserve">% / RCL </t>
  </si>
  <si>
    <t>DÍVIDA CONSOLIDADA LÍQUIDA (DCL) (III) = (I - II)</t>
  </si>
  <si>
    <t>Precatórios Anteriores a 05/05/2000</t>
  </si>
  <si>
    <t>Precatórios Posteriores a 05/05/2000 (inclusive) Vencidos e Não Pagos</t>
  </si>
  <si>
    <t>Precatórios Posteriores a 05/05/2000 (Não incluídos na DC)</t>
  </si>
  <si>
    <t xml:space="preserve">    Dívida Mobiliária </t>
  </si>
  <si>
    <t xml:space="preserve">    Dívida Contratual </t>
  </si>
  <si>
    <t xml:space="preserve">  DÍVIDA CONSOLIDADA - DC (I) </t>
  </si>
  <si>
    <t xml:space="preserve">    Precatórios Posteriores a 05/05/2000 (inclusive) Vencidos e Não Pagos </t>
  </si>
  <si>
    <t xml:space="preserve">    Outras Dívidas </t>
  </si>
  <si>
    <t>Total Precatórios</t>
  </si>
  <si>
    <t>% (Precatórios/RCL)</t>
  </si>
  <si>
    <t>Despesas não computadas / RCL</t>
  </si>
  <si>
    <t>Soma</t>
  </si>
  <si>
    <t xml:space="preserve">Ativo </t>
  </si>
  <si>
    <t>Inativo e Pensionistas</t>
  </si>
  <si>
    <t>Terceirização</t>
  </si>
  <si>
    <t>DESPESA BRUTA DE PESSOAL</t>
  </si>
  <si>
    <t>RCL Ajustada</t>
  </si>
  <si>
    <t xml:space="preserve">%  / RCL </t>
  </si>
  <si>
    <t>Lim. Máx. 49%</t>
  </si>
  <si>
    <t>Lim. Máx. 6%</t>
  </si>
  <si>
    <t>Lim. Máx. 3%</t>
  </si>
  <si>
    <t>Lim. Máx. 2%</t>
  </si>
  <si>
    <t>Inativos e Pensionistas com Recursos Vinculados/Pessoal Inativo e Pensionistas</t>
  </si>
  <si>
    <t>DCL</t>
  </si>
  <si>
    <t>PR</t>
  </si>
  <si>
    <t>RN</t>
  </si>
  <si>
    <t>RR</t>
  </si>
  <si>
    <t>TO</t>
  </si>
  <si>
    <t>TOTAL (ÚLTIMOS 12 MESES) (a)</t>
  </si>
  <si>
    <t>ANO CORRENTE</t>
  </si>
  <si>
    <t>Clique aqui para voltar ao índice</t>
  </si>
  <si>
    <t>SECRETARIA DO TESOURO NACIONAL</t>
  </si>
  <si>
    <t>Fonte: SICONFI</t>
  </si>
  <si>
    <t xml:space="preserve">R$  - Valores Correntes </t>
  </si>
  <si>
    <t xml:space="preserve">Anexo 01 - Demonstrativo da Despesas Com Pessoal </t>
  </si>
  <si>
    <t>Cálculo das Despesas de Pessoal</t>
  </si>
  <si>
    <t>Anexo 04 - Demonstrativo das Operações de Crédito</t>
  </si>
  <si>
    <t>% SOBRE A RCL</t>
  </si>
  <si>
    <t>Tabela 1. Composição das Despesas de Pessoal</t>
  </si>
  <si>
    <t>Anexo 02 - Demonstrativo da Dívida Consolidada Líquida</t>
  </si>
  <si>
    <t>ANO ANTERIOR</t>
  </si>
  <si>
    <t>DÍVIDA CONSOLIDADA LÍQUIDA (DCL) 
(III) = (I - II)</t>
  </si>
  <si>
    <t>% (Deduções/DC)</t>
  </si>
  <si>
    <t>Tabela 2. Gráfico 1 - Despesa Total com Pessoal em relação à RCL</t>
  </si>
  <si>
    <t>Tabela 3. Gráfico 2 - Composição da Despesa Bruta com Pessoal</t>
  </si>
  <si>
    <t>Tabela 4. Gráfico 3 - Inativos e Pensionistas com Recursos Vinculados /Pessoal Inativo e Pensionistas</t>
  </si>
  <si>
    <t xml:space="preserve">Outras Dívidas </t>
  </si>
  <si>
    <t>COMPOSIÇÃO DA DÍVIDA CONSOLIDADE BRUTA</t>
  </si>
  <si>
    <t>1.</t>
  </si>
  <si>
    <t>Composição das Despesas de Pessoal</t>
  </si>
  <si>
    <t>2.</t>
  </si>
  <si>
    <t>3.</t>
  </si>
  <si>
    <t>4.</t>
  </si>
  <si>
    <t>6.</t>
  </si>
  <si>
    <t>7.</t>
  </si>
  <si>
    <t>Gráfico 6 Composição da Dívida Consolidada Bruta</t>
  </si>
  <si>
    <t>8.</t>
  </si>
  <si>
    <t>10.</t>
  </si>
  <si>
    <t>11.</t>
  </si>
  <si>
    <t>Gráfico 1 - Despesa Total com Pessoal em relação à RCL</t>
  </si>
  <si>
    <t>Gráfico 2 - Composição da Despesa Bruta com Pessoal</t>
  </si>
  <si>
    <t>Gráfico 3 - Inativos e Pensionistas com Recursos Vinculados /Pessoal Inativo e Pensionistas</t>
  </si>
  <si>
    <t>(Os dados abaixo correspondem ao somatório das despesas de pessoal de todos os poderes: Executivo, Legislativo, incluindo os Tribunais de Contas, Judiciário e Ministérios Públicos dos Estados e DF. Os dados do RGF das Defensorias Públicas Estaduais não devem ser incluídos no somatório pois já estão incluídos nos valores do poder executivo de cada ente.)</t>
  </si>
  <si>
    <t>RECEITA CORRENTE LÍQUIDA AJUSTADA PARA PARA CÁLCULO DOS LIMITES DE ENDIVIDAMENTO (VI) = (IV - V)</t>
  </si>
  <si>
    <t xml:space="preserve">RECEITA CORRENTE LÍQUIDA AJUSTADA PARA CÁLCULO DOS LIMITES DE ENDIVIDAMENTO (VI) = (IV - V) </t>
  </si>
  <si>
    <t>TOTAL (VIII)/RCL</t>
  </si>
  <si>
    <t>TOTAL CONSIDERADO PARA FINS DA APURAÇÃO DO CUMPRIMENTO DO LIMITE (VIII) = (IIIa + VII - Ia - IIa)</t>
  </si>
  <si>
    <t>TOTAL CONSIDERADO PARA FINS DA APURAÇÃO DO CUMPRIMENTO DO LIMITE (VIII)  (IIIa + VII - Ia - IIa)</t>
  </si>
  <si>
    <r>
      <t>Lim. Máx. Executivo 49</t>
    </r>
    <r>
      <rPr>
        <strike/>
        <sz val="10"/>
        <color theme="1"/>
        <rFont val="Calibri"/>
        <family val="2"/>
        <scheme val="minor"/>
      </rPr>
      <t>%</t>
    </r>
  </si>
  <si>
    <t>DÍVIDA CONSOLIDADA LÍQUIDA (DCL) (III) = (I - II) SALDO DO EXERCÍCIO ANTERIOR</t>
  </si>
  <si>
    <t>Despesa com Pessoal não Executada Orçamentariamente</t>
  </si>
  <si>
    <t>Não Executada Orçamentariamente/ Despesa Bruta</t>
  </si>
  <si>
    <t>Não Executadas Orçamentariamente</t>
  </si>
  <si>
    <t>% da DCL sobre a RCL AJUSTADA (III/RCL)</t>
  </si>
  <si>
    <t>RECEITA CORRENTE LÍQUIDA AJUSTADA PARA CÁLCULO DOS LIMITES DA DESPESA COM PESSOAL (VII) = (IV - V - VI)</t>
  </si>
  <si>
    <t>Gráfico 4 - Dívida Consolidada Líquida - DCL</t>
  </si>
  <si>
    <t>Gráfico 5 - Deduções da Dívida Consolidada Bruta</t>
  </si>
  <si>
    <t>Gráfico 7- Precatórios</t>
  </si>
  <si>
    <t>Gráfico 8 - Operações de Crédito</t>
  </si>
  <si>
    <t>Tabela 6. Gráfico 4 - Dívida Consolidada Líquida - DCL</t>
  </si>
  <si>
    <t>Tabela 8. Gráfico 5- Deduções da Dívida Consolidada Bruta</t>
  </si>
  <si>
    <t>Tabela 7. Gráfico 6 - Composição da Dívida Consolidada Bruta</t>
  </si>
  <si>
    <t>Tabela 10. Gráfico 7 - Precatórios</t>
  </si>
  <si>
    <t>Tabela 11. Gráfico 8 - Operações de Crédito</t>
  </si>
  <si>
    <t>DCL/RCL 2025 Saldo do Exercício Anterior</t>
  </si>
  <si>
    <t>DCL/RCL 2026</t>
  </si>
  <si>
    <t>RGF em Foco: Estados e Distrito Federal  - 2º quadrimestre de 2026</t>
  </si>
  <si>
    <t>Dados extraídos do RGF dos Estados e Distrito Federal - 2º quadrimestre</t>
  </si>
  <si>
    <t>RGF 2º quadrimestre de 2026</t>
  </si>
  <si>
    <t>Data da extração: 05/10/2026, das 13h00 às 13h30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</si>
</sst>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%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indexed="8"/>
      <name val="LucidaSansRegular"/>
    </font>
    <font>
      <b/>
      <sz val="14"/>
      <color theme="4" tint="-0.249977111117893"/>
      <name val="Calibri"/>
      <family val="2"/>
    </font>
    <font>
      <b/>
      <i/>
      <sz val="11"/>
      <color theme="4" tint="-0.249977111117893"/>
      <name val="Calibri"/>
      <family val="2"/>
    </font>
    <font>
      <i/>
      <sz val="11"/>
      <color theme="4" tint="-0.249977111117893"/>
      <name val="Calibri"/>
      <family val="2"/>
    </font>
    <font>
      <b/>
      <sz val="14"/>
      <color rgb="FF0070C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CC"/>
        <bgColor theme="4" tint="0.79998168889431442"/>
      </patternFill>
    </fill>
  </fills>
  <borders count="2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6">
    <xf numFmtId="0" fontId="0" fillId="0" borderId="0" xfId="0"/>
    <xf numFmtId="4" fontId="0" fillId="0" borderId="0" xfId="0" applyNumberFormat="1"/>
    <xf numFmtId="9" fontId="0" fillId="0" borderId="0" xfId="1" applyFont="1"/>
    <xf numFmtId="1" fontId="0" fillId="0" borderId="0" xfId="1" applyNumberFormat="1" applyFont="1"/>
    <xf numFmtId="0" fontId="0" fillId="3" borderId="0" xfId="0" applyFill="1"/>
    <xf numFmtId="0" fontId="2" fillId="2" borderId="1" xfId="0" applyFont="1" applyFill="1" applyBorder="1" applyAlignment="1">
      <alignment horizontal="center" vertical="center" wrapText="1"/>
    </xf>
    <xf numFmtId="4" fontId="0" fillId="3" borderId="0" xfId="0" applyNumberFormat="1" applyFill="1"/>
    <xf numFmtId="0" fontId="2" fillId="3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left"/>
    </xf>
    <xf numFmtId="164" fontId="0" fillId="0" borderId="0" xfId="2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5" fillId="0" borderId="0" xfId="0" applyFont="1" applyAlignment="1">
      <alignment vertical="center"/>
    </xf>
    <xf numFmtId="0" fontId="6" fillId="3" borderId="0" xfId="0" applyFont="1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4" fontId="3" fillId="3" borderId="8" xfId="0" applyNumberFormat="1" applyFont="1" applyFill="1" applyBorder="1"/>
    <xf numFmtId="9" fontId="3" fillId="3" borderId="8" xfId="1" applyFont="1" applyFill="1" applyBorder="1" applyAlignment="1">
      <alignment horizontal="center"/>
    </xf>
    <xf numFmtId="4" fontId="3" fillId="3" borderId="11" xfId="0" applyNumberFormat="1" applyFont="1" applyFill="1" applyBorder="1"/>
    <xf numFmtId="9" fontId="3" fillId="3" borderId="11" xfId="1" applyFont="1" applyFill="1" applyBorder="1" applyAlignment="1">
      <alignment horizontal="center"/>
    </xf>
    <xf numFmtId="4" fontId="3" fillId="3" borderId="4" xfId="0" applyNumberFormat="1" applyFont="1" applyFill="1" applyBorder="1"/>
    <xf numFmtId="9" fontId="3" fillId="3" borderId="4" xfId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9" fontId="3" fillId="0" borderId="8" xfId="1" applyFont="1" applyFill="1" applyBorder="1" applyAlignment="1">
      <alignment horizontal="center"/>
    </xf>
    <xf numFmtId="9" fontId="3" fillId="0" borderId="11" xfId="1" applyFont="1" applyFill="1" applyBorder="1" applyAlignment="1">
      <alignment horizontal="center"/>
    </xf>
    <xf numFmtId="9" fontId="3" fillId="0" borderId="4" xfId="1" applyFont="1" applyFill="1" applyBorder="1" applyAlignment="1">
      <alignment horizontal="center"/>
    </xf>
    <xf numFmtId="4" fontId="3" fillId="3" borderId="8" xfId="0" applyNumberFormat="1" applyFont="1" applyFill="1" applyBorder="1" applyAlignment="1">
      <alignment horizontal="right"/>
    </xf>
    <xf numFmtId="165" fontId="3" fillId="3" borderId="8" xfId="1" applyNumberFormat="1" applyFont="1" applyFill="1" applyBorder="1" applyAlignment="1">
      <alignment horizontal="center"/>
    </xf>
    <xf numFmtId="4" fontId="3" fillId="3" borderId="11" xfId="0" applyNumberFormat="1" applyFont="1" applyFill="1" applyBorder="1" applyAlignment="1">
      <alignment horizontal="right"/>
    </xf>
    <xf numFmtId="165" fontId="3" fillId="3" borderId="11" xfId="1" applyNumberFormat="1" applyFont="1" applyFill="1" applyBorder="1" applyAlignment="1">
      <alignment horizontal="center"/>
    </xf>
    <xf numFmtId="4" fontId="3" fillId="3" borderId="4" xfId="0" applyNumberFormat="1" applyFont="1" applyFill="1" applyBorder="1" applyAlignment="1">
      <alignment horizontal="right"/>
    </xf>
    <xf numFmtId="165" fontId="3" fillId="3" borderId="4" xfId="1" applyNumberFormat="1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horizontal="right"/>
    </xf>
    <xf numFmtId="0" fontId="4" fillId="0" borderId="0" xfId="3"/>
    <xf numFmtId="0" fontId="12" fillId="0" borderId="0" xfId="0" applyFont="1" applyAlignment="1">
      <alignment vertical="center" wrapText="1"/>
    </xf>
    <xf numFmtId="0" fontId="13" fillId="3" borderId="0" xfId="0" applyFont="1" applyFill="1"/>
    <xf numFmtId="10" fontId="3" fillId="3" borderId="8" xfId="1" applyNumberFormat="1" applyFont="1" applyFill="1" applyBorder="1"/>
    <xf numFmtId="10" fontId="3" fillId="3" borderId="11" xfId="1" applyNumberFormat="1" applyFont="1" applyFill="1" applyBorder="1"/>
    <xf numFmtId="10" fontId="3" fillId="3" borderId="4" xfId="1" applyNumberFormat="1" applyFont="1" applyFill="1" applyBorder="1"/>
    <xf numFmtId="10" fontId="3" fillId="3" borderId="11" xfId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7" fillId="3" borderId="7" xfId="0" applyFont="1" applyFill="1" applyBorder="1" applyAlignment="1">
      <alignment horizontal="center" vertical="center" wrapText="1"/>
    </xf>
    <xf numFmtId="10" fontId="3" fillId="3" borderId="8" xfId="1" applyNumberFormat="1" applyFont="1" applyFill="1" applyBorder="1" applyAlignment="1">
      <alignment horizontal="center"/>
    </xf>
    <xf numFmtId="10" fontId="3" fillId="3" borderId="4" xfId="1" applyNumberFormat="1" applyFont="1" applyFill="1" applyBorder="1" applyAlignment="1">
      <alignment horizontal="center"/>
    </xf>
    <xf numFmtId="10" fontId="0" fillId="0" borderId="0" xfId="0" applyNumberFormat="1"/>
    <xf numFmtId="0" fontId="14" fillId="2" borderId="7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 vertical="center" wrapText="1"/>
    </xf>
    <xf numFmtId="9" fontId="14" fillId="2" borderId="7" xfId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 vertical="center"/>
    </xf>
    <xf numFmtId="4" fontId="3" fillId="3" borderId="0" xfId="0" applyNumberFormat="1" applyFont="1" applyFill="1"/>
    <xf numFmtId="0" fontId="15" fillId="3" borderId="4" xfId="0" applyFont="1" applyFill="1" applyBorder="1" applyAlignment="1">
      <alignment horizontal="center"/>
    </xf>
    <xf numFmtId="0" fontId="14" fillId="0" borderId="8" xfId="0" applyFont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9" fontId="3" fillId="0" borderId="12" xfId="1" applyFont="1" applyFill="1" applyBorder="1" applyAlignment="1">
      <alignment horizontal="center"/>
    </xf>
    <xf numFmtId="9" fontId="3" fillId="0" borderId="13" xfId="1" applyFont="1" applyFill="1" applyBorder="1" applyAlignment="1">
      <alignment horizontal="center"/>
    </xf>
    <xf numFmtId="9" fontId="3" fillId="0" borderId="14" xfId="1" applyFont="1" applyFill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9" fontId="3" fillId="0" borderId="15" xfId="1" applyFont="1" applyFill="1" applyBorder="1" applyAlignment="1">
      <alignment horizontal="center"/>
    </xf>
    <xf numFmtId="9" fontId="3" fillId="0" borderId="16" xfId="1" applyFont="1" applyFill="1" applyBorder="1" applyAlignment="1">
      <alignment horizontal="center"/>
    </xf>
    <xf numFmtId="9" fontId="3" fillId="0" borderId="17" xfId="1" applyFont="1" applyFill="1" applyBorder="1" applyAlignment="1">
      <alignment horizontal="center"/>
    </xf>
    <xf numFmtId="165" fontId="3" fillId="0" borderId="4" xfId="1" applyNumberFormat="1" applyFont="1" applyFill="1" applyBorder="1" applyAlignment="1">
      <alignment horizontal="center"/>
    </xf>
    <xf numFmtId="165" fontId="3" fillId="0" borderId="8" xfId="1" applyNumberFormat="1" applyFont="1" applyFill="1" applyBorder="1" applyAlignment="1">
      <alignment horizontal="center"/>
    </xf>
    <xf numFmtId="165" fontId="3" fillId="0" borderId="11" xfId="1" applyNumberFormat="1" applyFont="1" applyFill="1" applyBorder="1" applyAlignment="1">
      <alignment horizontal="center"/>
    </xf>
    <xf numFmtId="4" fontId="3" fillId="3" borderId="12" xfId="0" applyNumberFormat="1" applyFont="1" applyFill="1" applyBorder="1" applyAlignment="1">
      <alignment horizontal="right"/>
    </xf>
    <xf numFmtId="4" fontId="3" fillId="3" borderId="13" xfId="0" applyNumberFormat="1" applyFont="1" applyFill="1" applyBorder="1" applyAlignment="1">
      <alignment horizontal="right"/>
    </xf>
    <xf numFmtId="4" fontId="3" fillId="3" borderId="14" xfId="0" applyNumberFormat="1" applyFont="1" applyFill="1" applyBorder="1" applyAlignment="1">
      <alignment horizontal="right"/>
    </xf>
    <xf numFmtId="4" fontId="3" fillId="3" borderId="15" xfId="0" applyNumberFormat="1" applyFont="1" applyFill="1" applyBorder="1" applyAlignment="1">
      <alignment horizontal="right"/>
    </xf>
    <xf numFmtId="4" fontId="3" fillId="3" borderId="16" xfId="0" applyNumberFormat="1" applyFont="1" applyFill="1" applyBorder="1" applyAlignment="1">
      <alignment horizontal="right"/>
    </xf>
    <xf numFmtId="4" fontId="3" fillId="3" borderId="17" xfId="0" applyNumberFormat="1" applyFont="1" applyFill="1" applyBorder="1" applyAlignment="1">
      <alignment horizontal="right"/>
    </xf>
    <xf numFmtId="165" fontId="3" fillId="3" borderId="12" xfId="1" applyNumberFormat="1" applyFont="1" applyFill="1" applyBorder="1" applyAlignment="1">
      <alignment horizontal="center"/>
    </xf>
    <xf numFmtId="165" fontId="3" fillId="3" borderId="13" xfId="1" applyNumberFormat="1" applyFont="1" applyFill="1" applyBorder="1" applyAlignment="1">
      <alignment horizontal="center"/>
    </xf>
    <xf numFmtId="165" fontId="3" fillId="3" borderId="14" xfId="1" applyNumberFormat="1" applyFont="1" applyFill="1" applyBorder="1" applyAlignment="1">
      <alignment horizontal="center"/>
    </xf>
    <xf numFmtId="9" fontId="3" fillId="3" borderId="15" xfId="1" applyFont="1" applyFill="1" applyBorder="1" applyAlignment="1">
      <alignment horizontal="center"/>
    </xf>
    <xf numFmtId="9" fontId="3" fillId="3" borderId="16" xfId="1" applyFont="1" applyFill="1" applyBorder="1" applyAlignment="1">
      <alignment horizontal="center"/>
    </xf>
    <xf numFmtId="9" fontId="3" fillId="3" borderId="17" xfId="1" applyFont="1" applyFill="1" applyBorder="1" applyAlignment="1">
      <alignment horizontal="center"/>
    </xf>
    <xf numFmtId="0" fontId="4" fillId="3" borderId="0" xfId="3" applyFill="1" applyBorder="1" applyAlignment="1">
      <alignment horizontal="center"/>
    </xf>
    <xf numFmtId="9" fontId="0" fillId="3" borderId="0" xfId="1" applyFont="1" applyFill="1" applyBorder="1"/>
    <xf numFmtId="10" fontId="3" fillId="3" borderId="0" xfId="1" applyNumberFormat="1" applyFont="1" applyFill="1" applyBorder="1"/>
    <xf numFmtId="4" fontId="3" fillId="3" borderId="18" xfId="0" applyNumberFormat="1" applyFont="1" applyFill="1" applyBorder="1"/>
    <xf numFmtId="10" fontId="0" fillId="3" borderId="18" xfId="1" applyNumberFormat="1" applyFont="1" applyFill="1" applyBorder="1"/>
    <xf numFmtId="9" fontId="0" fillId="0" borderId="4" xfId="1" applyFont="1" applyBorder="1"/>
    <xf numFmtId="4" fontId="18" fillId="3" borderId="11" xfId="0" applyNumberFormat="1" applyFont="1" applyFill="1" applyBorder="1"/>
    <xf numFmtId="4" fontId="19" fillId="0" borderId="8" xfId="0" applyNumberFormat="1" applyFont="1" applyBorder="1"/>
    <xf numFmtId="4" fontId="19" fillId="0" borderId="11" xfId="0" applyNumberFormat="1" applyFont="1" applyBorder="1"/>
    <xf numFmtId="4" fontId="19" fillId="0" borderId="4" xfId="0" applyNumberFormat="1" applyFont="1" applyBorder="1"/>
    <xf numFmtId="4" fontId="19" fillId="3" borderId="11" xfId="0" applyNumberFormat="1" applyFont="1" applyFill="1" applyBorder="1"/>
    <xf numFmtId="4" fontId="19" fillId="3" borderId="4" xfId="0" applyNumberFormat="1" applyFont="1" applyFill="1" applyBorder="1"/>
    <xf numFmtId="10" fontId="19" fillId="3" borderId="0" xfId="1" applyNumberFormat="1" applyFont="1" applyFill="1"/>
    <xf numFmtId="10" fontId="19" fillId="3" borderId="0" xfId="1" applyNumberFormat="1" applyFont="1" applyFill="1" applyBorder="1"/>
    <xf numFmtId="10" fontId="19" fillId="3" borderId="19" xfId="1" applyNumberFormat="1" applyFont="1" applyFill="1" applyBorder="1"/>
    <xf numFmtId="10" fontId="19" fillId="3" borderId="8" xfId="1" applyNumberFormat="1" applyFont="1" applyFill="1" applyBorder="1"/>
    <xf numFmtId="10" fontId="19" fillId="3" borderId="11" xfId="1" applyNumberFormat="1" applyFont="1" applyFill="1" applyBorder="1"/>
    <xf numFmtId="10" fontId="19" fillId="3" borderId="4" xfId="1" applyNumberFormat="1" applyFont="1" applyFill="1" applyBorder="1"/>
    <xf numFmtId="4" fontId="19" fillId="3" borderId="8" xfId="0" applyNumberFormat="1" applyFont="1" applyFill="1" applyBorder="1"/>
    <xf numFmtId="4" fontId="20" fillId="3" borderId="11" xfId="0" applyNumberFormat="1" applyFont="1" applyFill="1" applyBorder="1"/>
    <xf numFmtId="4" fontId="18" fillId="0" borderId="11" xfId="0" applyNumberFormat="1" applyFont="1" applyBorder="1"/>
    <xf numFmtId="4" fontId="18" fillId="0" borderId="4" xfId="0" applyNumberFormat="1" applyFont="1" applyBorder="1"/>
    <xf numFmtId="4" fontId="18" fillId="3" borderId="4" xfId="0" applyNumberFormat="1" applyFont="1" applyFill="1" applyBorder="1"/>
    <xf numFmtId="4" fontId="18" fillId="3" borderId="8" xfId="0" applyNumberFormat="1" applyFont="1" applyFill="1" applyBorder="1"/>
    <xf numFmtId="0" fontId="18" fillId="3" borderId="4" xfId="0" applyFont="1" applyFill="1" applyBorder="1"/>
    <xf numFmtId="0" fontId="17" fillId="0" borderId="0" xfId="0" applyFont="1"/>
    <xf numFmtId="10" fontId="19" fillId="3" borderId="14" xfId="1" applyNumberFormat="1" applyFont="1" applyFill="1" applyBorder="1"/>
    <xf numFmtId="0" fontId="14" fillId="6" borderId="7" xfId="0" applyFont="1" applyFill="1" applyBorder="1" applyAlignment="1">
      <alignment horizontal="center" vertical="center" wrapText="1"/>
    </xf>
    <xf numFmtId="4" fontId="0" fillId="0" borderId="8" xfId="0" applyNumberFormat="1" applyBorder="1"/>
    <xf numFmtId="4" fontId="0" fillId="0" borderId="11" xfId="0" applyNumberFormat="1" applyBorder="1"/>
    <xf numFmtId="4" fontId="0" fillId="0" borderId="4" xfId="0" applyNumberFormat="1" applyBorder="1"/>
    <xf numFmtId="10" fontId="0" fillId="3" borderId="8" xfId="1" applyNumberFormat="1" applyFont="1" applyFill="1" applyBorder="1"/>
    <xf numFmtId="10" fontId="0" fillId="3" borderId="11" xfId="1" applyNumberFormat="1" applyFont="1" applyFill="1" applyBorder="1"/>
    <xf numFmtId="10" fontId="0" fillId="3" borderId="4" xfId="1" applyNumberFormat="1" applyFont="1" applyFill="1" applyBorder="1"/>
    <xf numFmtId="2" fontId="19" fillId="3" borderId="8" xfId="1" applyNumberFormat="1" applyFont="1" applyFill="1" applyBorder="1"/>
    <xf numFmtId="4" fontId="19" fillId="3" borderId="12" xfId="0" applyNumberFormat="1" applyFont="1" applyFill="1" applyBorder="1"/>
    <xf numFmtId="4" fontId="19" fillId="3" borderId="13" xfId="0" applyNumberFormat="1" applyFont="1" applyFill="1" applyBorder="1"/>
    <xf numFmtId="10" fontId="3" fillId="3" borderId="0" xfId="1" applyNumberFormat="1" applyFont="1" applyFill="1" applyBorder="1" applyAlignment="1">
      <alignment horizontal="center"/>
    </xf>
    <xf numFmtId="0" fontId="4" fillId="4" borderId="5" xfId="3" applyFill="1" applyBorder="1" applyAlignment="1">
      <alignment horizontal="center"/>
    </xf>
    <xf numFmtId="0" fontId="4" fillId="4" borderId="6" xfId="3" applyFill="1" applyBorder="1" applyAlignment="1">
      <alignment horizontal="center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4" fillId="4" borderId="10" xfId="3" applyFill="1" applyBorder="1" applyAlignment="1">
      <alignment horizontal="center"/>
    </xf>
    <xf numFmtId="0" fontId="14" fillId="0" borderId="8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2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4" fillId="5" borderId="7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5" borderId="9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4" fontId="14" fillId="3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</cellXfs>
  <cellStyles count="4">
    <cellStyle name="Hiperlink" xfId="3" builtinId="8"/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'2.'!$B$12:$C$12</c:f>
              <c:strCache>
                <c:ptCount val="1"/>
                <c:pt idx="0">
                  <c:v>Executivo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'2.'!$B$15:$B$41</c:f>
              <c:numCache>
                <c:formatCode>0.00%</c:formatCode>
                <c:ptCount val="27"/>
                <c:pt idx="0">
                  <c:v>0.49034590338397033</c:v>
                </c:pt>
                <c:pt idx="1">
                  <c:v>0.37363273449798096</c:v>
                </c:pt>
                <c:pt idx="2">
                  <c:v>0.3946837349088993</c:v>
                </c:pt>
                <c:pt idx="3">
                  <c:v>0.41827115186113917</c:v>
                </c:pt>
                <c:pt idx="4">
                  <c:v>0.42131284405572478</c:v>
                </c:pt>
                <c:pt idx="5">
                  <c:v>0.41588759666071162</c:v>
                </c:pt>
                <c:pt idx="6">
                  <c:v>0.40544494345361792</c:v>
                </c:pt>
                <c:pt idx="7">
                  <c:v>0.34192970505209519</c:v>
                </c:pt>
                <c:pt idx="8">
                  <c:v>0.4058060481257722</c:v>
                </c:pt>
                <c:pt idx="9">
                  <c:v>0.29563618168025974</c:v>
                </c:pt>
                <c:pt idx="10">
                  <c:v>0.4736428352135777</c:v>
                </c:pt>
                <c:pt idx="11">
                  <c:v>0.47016971928974333</c:v>
                </c:pt>
                <c:pt idx="12">
                  <c:v>0.37510649195083257</c:v>
                </c:pt>
                <c:pt idx="13">
                  <c:v>0.37635118947008533</c:v>
                </c:pt>
                <c:pt idx="14">
                  <c:v>0.51469259339843221</c:v>
                </c:pt>
                <c:pt idx="15">
                  <c:v>0.41100465792310614</c:v>
                </c:pt>
                <c:pt idx="16">
                  <c:v>0.35275251397472979</c:v>
                </c:pt>
                <c:pt idx="17">
                  <c:v>0.44878784571523256</c:v>
                </c:pt>
                <c:pt idx="18">
                  <c:v>0.45422712850064695</c:v>
                </c:pt>
                <c:pt idx="19">
                  <c:v>0.55173685946714401</c:v>
                </c:pt>
                <c:pt idx="20">
                  <c:v>0.37919780811590675</c:v>
                </c:pt>
                <c:pt idx="21">
                  <c:v>0.45739606438890651</c:v>
                </c:pt>
                <c:pt idx="22">
                  <c:v>0.43185831363774113</c:v>
                </c:pt>
                <c:pt idx="23">
                  <c:v>0.40222136699855088</c:v>
                </c:pt>
                <c:pt idx="24">
                  <c:v>0.43263813132518153</c:v>
                </c:pt>
                <c:pt idx="25">
                  <c:v>0.42276306817586295</c:v>
                </c:pt>
                <c:pt idx="26">
                  <c:v>0.45625875654749432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93-433D-B7EC-886D38EDB929}"/>
            </c:ext>
          </c:extLst>
        </c:ser>
        <c:ser>
          <c:idx val="1"/>
          <c:order val="1"/>
          <c:tx>
            <c:strRef>
              <c:f>'2.'!$D$12:$E$12</c:f>
              <c:strCache>
                <c:ptCount val="1"/>
                <c:pt idx="0">
                  <c:v>Judiciário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'2.'!$D$15:$D$41</c:f>
              <c:numCache>
                <c:formatCode>0.00%</c:formatCode>
                <c:ptCount val="27"/>
                <c:pt idx="0">
                  <c:v>3.5468062343681085E-2</c:v>
                </c:pt>
                <c:pt idx="1">
                  <c:v>3.3626298096257945E-2</c:v>
                </c:pt>
                <c:pt idx="2">
                  <c:v>3.5629164139673403E-2</c:v>
                </c:pt>
                <c:pt idx="3">
                  <c:v>4.4483864448549987E-2</c:v>
                </c:pt>
                <c:pt idx="4">
                  <c:v>4.9969709209393011E-2</c:v>
                </c:pt>
                <c:pt idx="5">
                  <c:v>3.9666104865540883E-2</c:v>
                </c:pt>
                <c:pt idx="7">
                  <c:v>4.3977042560661123E-2</c:v>
                </c:pt>
                <c:pt idx="8">
                  <c:v>5.4601895898990345E-2</c:v>
                </c:pt>
                <c:pt idx="9">
                  <c:v>4.6712876994844957E-2</c:v>
                </c:pt>
                <c:pt idx="10">
                  <c:v>5.4565060125364863E-2</c:v>
                </c:pt>
                <c:pt idx="11">
                  <c:v>4.937895162464559E-2</c:v>
                </c:pt>
                <c:pt idx="12">
                  <c:v>3.5765587144821739E-2</c:v>
                </c:pt>
                <c:pt idx="13">
                  <c:v>3.8703351300354141E-2</c:v>
                </c:pt>
                <c:pt idx="14">
                  <c:v>4.5012534471398191E-2</c:v>
                </c:pt>
                <c:pt idx="15">
                  <c:v>4.5696316984794989E-2</c:v>
                </c:pt>
                <c:pt idx="16">
                  <c:v>3.769979381217551E-2</c:v>
                </c:pt>
                <c:pt idx="17">
                  <c:v>4.2800794028562357E-2</c:v>
                </c:pt>
                <c:pt idx="18">
                  <c:v>4.4520520641371908E-2</c:v>
                </c:pt>
                <c:pt idx="19">
                  <c:v>4.8166699923705592E-2</c:v>
                </c:pt>
                <c:pt idx="20">
                  <c:v>4.6917159876974625E-2</c:v>
                </c:pt>
                <c:pt idx="21">
                  <c:v>3.8420064886643374E-2</c:v>
                </c:pt>
                <c:pt idx="22">
                  <c:v>4.9415565042198205E-2</c:v>
                </c:pt>
                <c:pt idx="23">
                  <c:v>4.6672874730577622E-2</c:v>
                </c:pt>
                <c:pt idx="24">
                  <c:v>4.1497178689634533E-2</c:v>
                </c:pt>
                <c:pt idx="25">
                  <c:v>5.328876607929784E-2</c:v>
                </c:pt>
                <c:pt idx="26">
                  <c:v>4.6267133778523831E-2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93-433D-B7EC-886D38EDB929}"/>
            </c:ext>
          </c:extLst>
        </c:ser>
        <c:ser>
          <c:idx val="2"/>
          <c:order val="2"/>
          <c:tx>
            <c:strRef>
              <c:f>'2.'!$F$12:$G$12</c:f>
              <c:strCache>
                <c:ptCount val="1"/>
                <c:pt idx="0">
                  <c:v>Legislativo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'2.'!$F$15:$F$41</c:f>
              <c:numCache>
                <c:formatCode>0.00%</c:formatCode>
                <c:ptCount val="27"/>
                <c:pt idx="0">
                  <c:v>2.5504952020760835E-2</c:v>
                </c:pt>
                <c:pt idx="1">
                  <c:v>2.8282054759780399E-2</c:v>
                </c:pt>
                <c:pt idx="2">
                  <c:v>2.3274808602542881E-2</c:v>
                </c:pt>
                <c:pt idx="3">
                  <c:v>6.2258119084150892E-3</c:v>
                </c:pt>
                <c:pt idx="4">
                  <c:v>2.2906759697833762E-2</c:v>
                </c:pt>
                <c:pt idx="5">
                  <c:v>2.2732526097786185E-2</c:v>
                </c:pt>
                <c:pt idx="6">
                  <c:v>2.2529337973985989E-2</c:v>
                </c:pt>
                <c:pt idx="7">
                  <c:v>1.5676366359571238E-2</c:v>
                </c:pt>
                <c:pt idx="8">
                  <c:v>2.7239153406759614E-2</c:v>
                </c:pt>
                <c:pt idx="9">
                  <c:v>2.2792875772092245E-2</c:v>
                </c:pt>
                <c:pt idx="10">
                  <c:v>2.1218249990236086E-2</c:v>
                </c:pt>
                <c:pt idx="11">
                  <c:v>2.3645689948884625E-2</c:v>
                </c:pt>
                <c:pt idx="12">
                  <c:v>2.2622171049661202E-2</c:v>
                </c:pt>
                <c:pt idx="13">
                  <c:v>2.6586222008436307E-2</c:v>
                </c:pt>
                <c:pt idx="14">
                  <c:v>2.8110718328311694E-2</c:v>
                </c:pt>
                <c:pt idx="15">
                  <c:v>2.1265354222315985E-2</c:v>
                </c:pt>
                <c:pt idx="16">
                  <c:v>2.1434623462287753E-2</c:v>
                </c:pt>
                <c:pt idx="17">
                  <c:v>1.7392382226183396E-2</c:v>
                </c:pt>
                <c:pt idx="18">
                  <c:v>1.6790518800671599E-2</c:v>
                </c:pt>
                <c:pt idx="19">
                  <c:v>2.6281784491305554E-2</c:v>
                </c:pt>
                <c:pt idx="20">
                  <c:v>2.4183335192493639E-2</c:v>
                </c:pt>
                <c:pt idx="21">
                  <c:v>3.3179083534563905E-2</c:v>
                </c:pt>
                <c:pt idx="22">
                  <c:v>1.7148866610724692E-2</c:v>
                </c:pt>
                <c:pt idx="23">
                  <c:v>2.1894885576428928E-2</c:v>
                </c:pt>
                <c:pt idx="24">
                  <c:v>2.3614884348528542E-2</c:v>
                </c:pt>
                <c:pt idx="25">
                  <c:v>9.7380679096669108E-3</c:v>
                </c:pt>
                <c:pt idx="26">
                  <c:v>2.466737607859994E-2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93-433D-B7EC-886D38EDB929}"/>
            </c:ext>
          </c:extLst>
        </c:ser>
        <c:ser>
          <c:idx val="3"/>
          <c:order val="3"/>
          <c:tx>
            <c:strRef>
              <c:f>'2.'!$H$12:$I$12</c:f>
              <c:strCache>
                <c:ptCount val="1"/>
                <c:pt idx="0">
                  <c:v>Ministério Público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'2.'!$H$15:$H$41</c:f>
              <c:numCache>
                <c:formatCode>0.00%</c:formatCode>
                <c:ptCount val="27"/>
                <c:pt idx="0">
                  <c:v>1.7644842744915294E-2</c:v>
                </c:pt>
                <c:pt idx="1">
                  <c:v>1.1856605295012323E-2</c:v>
                </c:pt>
                <c:pt idx="2">
                  <c:v>1.2185890436418132E-2</c:v>
                </c:pt>
                <c:pt idx="3">
                  <c:v>1.4337586800684615E-2</c:v>
                </c:pt>
                <c:pt idx="4">
                  <c:v>1.6813231568639633E-2</c:v>
                </c:pt>
                <c:pt idx="5">
                  <c:v>1.6655516398412572E-2</c:v>
                </c:pt>
                <c:pt idx="7">
                  <c:v>1.464888587458261E-2</c:v>
                </c:pt>
                <c:pt idx="8">
                  <c:v>1.7723643981641498E-2</c:v>
                </c:pt>
                <c:pt idx="9">
                  <c:v>1.7869548695659876E-2</c:v>
                </c:pt>
                <c:pt idx="10">
                  <c:v>1.6993672495395701E-2</c:v>
                </c:pt>
                <c:pt idx="11">
                  <c:v>1.6182182841814937E-2</c:v>
                </c:pt>
                <c:pt idx="12">
                  <c:v>1.2305419844379668E-2</c:v>
                </c:pt>
                <c:pt idx="13">
                  <c:v>1.7600719951897947E-2</c:v>
                </c:pt>
                <c:pt idx="14">
                  <c:v>1.7527834084002564E-2</c:v>
                </c:pt>
                <c:pt idx="15">
                  <c:v>1.5389615600282569E-2</c:v>
                </c:pt>
                <c:pt idx="16">
                  <c:v>1.2159664172234668E-2</c:v>
                </c:pt>
                <c:pt idx="17">
                  <c:v>1.5425741467231673E-2</c:v>
                </c:pt>
                <c:pt idx="18">
                  <c:v>1.5552028995145616E-2</c:v>
                </c:pt>
                <c:pt idx="19">
                  <c:v>1.6340962362870998E-2</c:v>
                </c:pt>
                <c:pt idx="20">
                  <c:v>1.2623770131850159E-2</c:v>
                </c:pt>
                <c:pt idx="21">
                  <c:v>1.2641819049514441E-2</c:v>
                </c:pt>
                <c:pt idx="22">
                  <c:v>1.8584919651124091E-2</c:v>
                </c:pt>
                <c:pt idx="23">
                  <c:v>1.4875998189581956E-2</c:v>
                </c:pt>
                <c:pt idx="24">
                  <c:v>1.3003020466631125E-2</c:v>
                </c:pt>
                <c:pt idx="25">
                  <c:v>1.4090027403681928E-2</c:v>
                </c:pt>
                <c:pt idx="26">
                  <c:v>1.4007935763937121E-2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093-433D-B7EC-886D38EDB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49280"/>
        <c:axId val="420548888"/>
      </c:barChart>
      <c:lineChart>
        <c:grouping val="standard"/>
        <c:varyColors val="0"/>
        <c:ser>
          <c:idx val="5"/>
          <c:order val="4"/>
          <c:tx>
            <c:strRef>
              <c:f>'2.'!$J$12:$J$14</c:f>
              <c:strCache>
                <c:ptCount val="3"/>
                <c:pt idx="0">
                  <c:v>Lim. Máx. Executivo 49%</c:v>
                </c:pt>
              </c:strCache>
            </c:strRef>
          </c:tx>
          <c:spPr>
            <a:ln w="6350" cap="rnd">
              <a:solidFill>
                <a:srgbClr val="FF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'2.'!$J$15:$J$41</c:f>
              <c:numCache>
                <c:formatCode>0.00%</c:formatCode>
                <c:ptCount val="27"/>
                <c:pt idx="0">
                  <c:v>0.49</c:v>
                </c:pt>
                <c:pt idx="1">
                  <c:v>0.49</c:v>
                </c:pt>
                <c:pt idx="2">
                  <c:v>0.49</c:v>
                </c:pt>
                <c:pt idx="3">
                  <c:v>0.49</c:v>
                </c:pt>
                <c:pt idx="4">
                  <c:v>0.49</c:v>
                </c:pt>
                <c:pt idx="5">
                  <c:v>0.49</c:v>
                </c:pt>
                <c:pt idx="6">
                  <c:v>0.49</c:v>
                </c:pt>
                <c:pt idx="7">
                  <c:v>0.49</c:v>
                </c:pt>
                <c:pt idx="8">
                  <c:v>0.49</c:v>
                </c:pt>
                <c:pt idx="9">
                  <c:v>0.49</c:v>
                </c:pt>
                <c:pt idx="10">
                  <c:v>0.49</c:v>
                </c:pt>
                <c:pt idx="11">
                  <c:v>0.49</c:v>
                </c:pt>
                <c:pt idx="12">
                  <c:v>0.49</c:v>
                </c:pt>
                <c:pt idx="13">
                  <c:v>0.49</c:v>
                </c:pt>
                <c:pt idx="14">
                  <c:v>0.49</c:v>
                </c:pt>
                <c:pt idx="15">
                  <c:v>0.49</c:v>
                </c:pt>
                <c:pt idx="16">
                  <c:v>0.49</c:v>
                </c:pt>
                <c:pt idx="17">
                  <c:v>0.49</c:v>
                </c:pt>
                <c:pt idx="18">
                  <c:v>0.49</c:v>
                </c:pt>
                <c:pt idx="19">
                  <c:v>0.49</c:v>
                </c:pt>
                <c:pt idx="20">
                  <c:v>0.49</c:v>
                </c:pt>
                <c:pt idx="21">
                  <c:v>0.49</c:v>
                </c:pt>
                <c:pt idx="22">
                  <c:v>0.49</c:v>
                </c:pt>
                <c:pt idx="23">
                  <c:v>0.49</c:v>
                </c:pt>
                <c:pt idx="24">
                  <c:v>0.49</c:v>
                </c:pt>
                <c:pt idx="25">
                  <c:v>0.49</c:v>
                </c:pt>
                <c:pt idx="26">
                  <c:v>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093-433D-B7EC-886D38EDB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0549280"/>
        <c:axId val="420548888"/>
      </c:lineChart>
      <c:valAx>
        <c:axId val="420548888"/>
        <c:scaling>
          <c:orientation val="minMax"/>
          <c:max val="0.70000000000000007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9280"/>
        <c:crosses val="max"/>
        <c:crossBetween val="between"/>
      </c:valAx>
      <c:catAx>
        <c:axId val="42054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8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4995289023561"/>
          <c:y val="0.77796450020018681"/>
          <c:w val="0.79020583519477483"/>
          <c:h val="0.19491685573201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'3.'!$H$12</c:f>
              <c:strCache>
                <c:ptCount val="1"/>
                <c:pt idx="0">
                  <c:v>Ativo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'3.'!$H$13:$H$39</c:f>
              <c:numCache>
                <c:formatCode>0%</c:formatCode>
                <c:ptCount val="27"/>
                <c:pt idx="0">
                  <c:v>0.73127907732728015</c:v>
                </c:pt>
                <c:pt idx="1">
                  <c:v>0.72476498478399431</c:v>
                </c:pt>
                <c:pt idx="2">
                  <c:v>0.71667509341174251</c:v>
                </c:pt>
                <c:pt idx="3">
                  <c:v>0.82229838855761161</c:v>
                </c:pt>
                <c:pt idx="4">
                  <c:v>0.62637249009637719</c:v>
                </c:pt>
                <c:pt idx="5">
                  <c:v>0.69589717294429854</c:v>
                </c:pt>
                <c:pt idx="6">
                  <c:v>0.67878840528371087</c:v>
                </c:pt>
                <c:pt idx="7">
                  <c:v>0.6058492704523728</c:v>
                </c:pt>
                <c:pt idx="8">
                  <c:v>0.64189326784125156</c:v>
                </c:pt>
                <c:pt idx="9">
                  <c:v>0.69652885636376216</c:v>
                </c:pt>
                <c:pt idx="10">
                  <c:v>0.5890389465473026</c:v>
                </c:pt>
                <c:pt idx="11">
                  <c:v>0.64983879642606379</c:v>
                </c:pt>
                <c:pt idx="12">
                  <c:v>0.7345960917562161</c:v>
                </c:pt>
                <c:pt idx="13">
                  <c:v>0.71289351170468551</c:v>
                </c:pt>
                <c:pt idx="14">
                  <c:v>0.69764432472723126</c:v>
                </c:pt>
                <c:pt idx="15">
                  <c:v>0.63635307268437091</c:v>
                </c:pt>
                <c:pt idx="16">
                  <c:v>0.70918888601351671</c:v>
                </c:pt>
                <c:pt idx="17">
                  <c:v>0.63429468071051731</c:v>
                </c:pt>
                <c:pt idx="18">
                  <c:v>0.56245023723870424</c:v>
                </c:pt>
                <c:pt idx="19">
                  <c:v>0.61705909734526332</c:v>
                </c:pt>
                <c:pt idx="20">
                  <c:v>0.81115201805372361</c:v>
                </c:pt>
                <c:pt idx="21">
                  <c:v>0.89652993398681546</c:v>
                </c:pt>
                <c:pt idx="22">
                  <c:v>0.5663080216802987</c:v>
                </c:pt>
                <c:pt idx="23">
                  <c:v>0.63256995363113344</c:v>
                </c:pt>
                <c:pt idx="24">
                  <c:v>0.67000710014540588</c:v>
                </c:pt>
                <c:pt idx="25">
                  <c:v>0.60282638858903714</c:v>
                </c:pt>
                <c:pt idx="26">
                  <c:v>0.74636695306111733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5-9FD5-4080-B035-58791B84617E}"/>
            </c:ext>
          </c:extLst>
        </c:ser>
        <c:ser>
          <c:idx val="1"/>
          <c:order val="1"/>
          <c:tx>
            <c:strRef>
              <c:f>'3.'!$I$12</c:f>
              <c:strCache>
                <c:ptCount val="1"/>
                <c:pt idx="0">
                  <c:v>Inativo e Pensionistas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'3.'!$I$13:$I$39</c:f>
              <c:numCache>
                <c:formatCode>0%</c:formatCode>
                <c:ptCount val="27"/>
                <c:pt idx="0">
                  <c:v>0.24400322896383794</c:v>
                </c:pt>
                <c:pt idx="1">
                  <c:v>0.2453370185118974</c:v>
                </c:pt>
                <c:pt idx="2">
                  <c:v>0.25258445981234434</c:v>
                </c:pt>
                <c:pt idx="3">
                  <c:v>0.17770161144238858</c:v>
                </c:pt>
                <c:pt idx="4">
                  <c:v>0.33122031857555539</c:v>
                </c:pt>
                <c:pt idx="5">
                  <c:v>0.26439904950270565</c:v>
                </c:pt>
                <c:pt idx="6">
                  <c:v>0.28865154866429849</c:v>
                </c:pt>
                <c:pt idx="7">
                  <c:v>0.38067267167051472</c:v>
                </c:pt>
                <c:pt idx="8">
                  <c:v>0.35292270614565546</c:v>
                </c:pt>
                <c:pt idx="9">
                  <c:v>0.30252978804348751</c:v>
                </c:pt>
                <c:pt idx="10">
                  <c:v>0.41096105345269757</c:v>
                </c:pt>
                <c:pt idx="11">
                  <c:v>0.33788667381484011</c:v>
                </c:pt>
                <c:pt idx="12">
                  <c:v>0.26540390824378396</c:v>
                </c:pt>
                <c:pt idx="13">
                  <c:v>0.28646092956424413</c:v>
                </c:pt>
                <c:pt idx="14">
                  <c:v>0.30235567527276869</c:v>
                </c:pt>
                <c:pt idx="15">
                  <c:v>0.3596839886620502</c:v>
                </c:pt>
                <c:pt idx="16">
                  <c:v>0.26737980881754947</c:v>
                </c:pt>
                <c:pt idx="17">
                  <c:v>0.34559184297135109</c:v>
                </c:pt>
                <c:pt idx="18">
                  <c:v>0.41156420980197328</c:v>
                </c:pt>
                <c:pt idx="19">
                  <c:v>0.37234650842699551</c:v>
                </c:pt>
                <c:pt idx="20">
                  <c:v>0.18005622553340786</c:v>
                </c:pt>
                <c:pt idx="21">
                  <c:v>7.0999837051758746E-2</c:v>
                </c:pt>
                <c:pt idx="22">
                  <c:v>0.4224095729300491</c:v>
                </c:pt>
                <c:pt idx="23">
                  <c:v>0.36530533528755854</c:v>
                </c:pt>
                <c:pt idx="24">
                  <c:v>0.32999289985459412</c:v>
                </c:pt>
                <c:pt idx="25">
                  <c:v>0.39717361141096286</c:v>
                </c:pt>
                <c:pt idx="26">
                  <c:v>0.24678261007257549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6-9FD5-4080-B035-58791B84617E}"/>
            </c:ext>
          </c:extLst>
        </c:ser>
        <c:ser>
          <c:idx val="2"/>
          <c:order val="2"/>
          <c:tx>
            <c:strRef>
              <c:f>'3.'!$J$12</c:f>
              <c:strCache>
                <c:ptCount val="1"/>
                <c:pt idx="0">
                  <c:v>Terceirização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'3.'!$J$13:$J$39</c:f>
              <c:numCache>
                <c:formatCode>0.0%</c:formatCode>
                <c:ptCount val="27"/>
                <c:pt idx="0">
                  <c:v>2.1689506546281764E-2</c:v>
                </c:pt>
                <c:pt idx="1">
                  <c:v>2.9897996704108316E-2</c:v>
                </c:pt>
                <c:pt idx="2">
                  <c:v>3.0740446775913057E-2</c:v>
                </c:pt>
                <c:pt idx="3">
                  <c:v>0</c:v>
                </c:pt>
                <c:pt idx="4">
                  <c:v>4.2407191328067396E-2</c:v>
                </c:pt>
                <c:pt idx="5">
                  <c:v>3.96796501562275E-2</c:v>
                </c:pt>
                <c:pt idx="6">
                  <c:v>3.2560046051990511E-2</c:v>
                </c:pt>
                <c:pt idx="7">
                  <c:v>1.3478057877112481E-2</c:v>
                </c:pt>
                <c:pt idx="8">
                  <c:v>5.184026013092779E-3</c:v>
                </c:pt>
                <c:pt idx="9">
                  <c:v>4.0223280172997152E-5</c:v>
                </c:pt>
                <c:pt idx="10">
                  <c:v>0</c:v>
                </c:pt>
                <c:pt idx="11">
                  <c:v>1.2274529759096051E-2</c:v>
                </c:pt>
                <c:pt idx="12">
                  <c:v>0</c:v>
                </c:pt>
                <c:pt idx="13">
                  <c:v>6.4555873107033986E-4</c:v>
                </c:pt>
                <c:pt idx="14">
                  <c:v>0</c:v>
                </c:pt>
                <c:pt idx="15">
                  <c:v>3.7191496757141254E-3</c:v>
                </c:pt>
                <c:pt idx="16">
                  <c:v>2.2931096671547951E-2</c:v>
                </c:pt>
                <c:pt idx="17">
                  <c:v>2.0113476318131641E-2</c:v>
                </c:pt>
                <c:pt idx="18">
                  <c:v>2.5985552959322634E-2</c:v>
                </c:pt>
                <c:pt idx="19">
                  <c:v>1.0585998171684319E-2</c:v>
                </c:pt>
                <c:pt idx="20">
                  <c:v>7.667007487798601E-3</c:v>
                </c:pt>
                <c:pt idx="21">
                  <c:v>2.4403997411357865E-2</c:v>
                </c:pt>
                <c:pt idx="22">
                  <c:v>1.1282405389652026E-2</c:v>
                </c:pt>
                <c:pt idx="23">
                  <c:v>2.1247110813079483E-3</c:v>
                </c:pt>
                <c:pt idx="24">
                  <c:v>0</c:v>
                </c:pt>
                <c:pt idx="25">
                  <c:v>0</c:v>
                </c:pt>
                <c:pt idx="26">
                  <c:v>1.7314580540101418E-3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7-9FD5-4080-B035-58791B84617E}"/>
            </c:ext>
          </c:extLst>
        </c:ser>
        <c:ser>
          <c:idx val="3"/>
          <c:order val="3"/>
          <c:tx>
            <c:strRef>
              <c:f>'3.'!$K$12</c:f>
              <c:strCache>
                <c:ptCount val="1"/>
                <c:pt idx="0">
                  <c:v>Não Executadas Orçamentariamente</c:v>
                </c:pt>
              </c:strCache>
            </c:strRef>
          </c:tx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'3.'!$K$13:$K$39</c:f>
              <c:numCache>
                <c:formatCode>0.0%</c:formatCode>
                <c:ptCount val="27"/>
                <c:pt idx="0">
                  <c:v>3.0281871626001594E-3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2.4127396768370232E-5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9.0113231257728927E-4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2.4378897786476482E-4</c:v>
                </c:pt>
                <c:pt idx="16">
                  <c:v>5.0020849738577474E-4</c:v>
                </c:pt>
                <c:pt idx="17">
                  <c:v>0</c:v>
                </c:pt>
                <c:pt idx="18">
                  <c:v>0</c:v>
                </c:pt>
                <c:pt idx="19">
                  <c:v>8.3960560568517067E-6</c:v>
                </c:pt>
                <c:pt idx="20">
                  <c:v>1.1247489250700959E-3</c:v>
                </c:pt>
                <c:pt idx="21">
                  <c:v>8.0662315500679045E-3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5.1189788122971763E-3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8-9FD5-4080-B035-58791B846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47712"/>
        <c:axId val="420552808"/>
        <c:extLst/>
      </c:barChart>
      <c:catAx>
        <c:axId val="42054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2808"/>
        <c:crosses val="autoZero"/>
        <c:auto val="1"/>
        <c:lblAlgn val="ctr"/>
        <c:lblOffset val="100"/>
        <c:noMultiLvlLbl val="0"/>
      </c:catAx>
      <c:valAx>
        <c:axId val="420552808"/>
        <c:scaling>
          <c:orientation val="minMax"/>
          <c:max val="1.100000000000000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'4.'!$D$12</c:f>
              <c:strCache>
                <c:ptCount val="1"/>
                <c:pt idx="0">
                  <c:v>Inativos e Pensionistas com Recursos Vinculados/Pessoal Inativo e Pensionistas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'4.'!$D$13:$D$39</c:f>
              <c:numCache>
                <c:formatCode>0.00%</c:formatCode>
                <c:ptCount val="27"/>
                <c:pt idx="0">
                  <c:v>0.52783509605833567</c:v>
                </c:pt>
                <c:pt idx="1">
                  <c:v>0.35586015856068121</c:v>
                </c:pt>
                <c:pt idx="2">
                  <c:v>0.37300204280693161</c:v>
                </c:pt>
                <c:pt idx="3">
                  <c:v>0.34008700314953827</c:v>
                </c:pt>
                <c:pt idx="4">
                  <c:v>0.40504188778947781</c:v>
                </c:pt>
                <c:pt idx="5">
                  <c:v>0.65542503622621817</c:v>
                </c:pt>
                <c:pt idx="6">
                  <c:v>0.8256155842956745</c:v>
                </c:pt>
                <c:pt idx="7">
                  <c:v>0.20025411729287115</c:v>
                </c:pt>
                <c:pt idx="8">
                  <c:v>0.41653789976644995</c:v>
                </c:pt>
                <c:pt idx="9">
                  <c:v>0.41957911875376797</c:v>
                </c:pt>
                <c:pt idx="10">
                  <c:v>0.41503291224778754</c:v>
                </c:pt>
                <c:pt idx="11">
                  <c:v>0.67256221289952556</c:v>
                </c:pt>
                <c:pt idx="12">
                  <c:v>0.7223283758655733</c:v>
                </c:pt>
                <c:pt idx="13">
                  <c:v>0.60434458904051602</c:v>
                </c:pt>
                <c:pt idx="14">
                  <c:v>0.33612589116944469</c:v>
                </c:pt>
                <c:pt idx="15">
                  <c:v>0.34974216645444911</c:v>
                </c:pt>
                <c:pt idx="16">
                  <c:v>0.99690616106992125</c:v>
                </c:pt>
                <c:pt idx="17">
                  <c:v>0.43097371571469018</c:v>
                </c:pt>
                <c:pt idx="18">
                  <c:v>0.34323684569360968</c:v>
                </c:pt>
                <c:pt idx="19">
                  <c:v>0.58423332647077753</c:v>
                </c:pt>
                <c:pt idx="20">
                  <c:v>0.83572134371034978</c:v>
                </c:pt>
                <c:pt idx="21">
                  <c:v>0.99327158594943099</c:v>
                </c:pt>
                <c:pt idx="22">
                  <c:v>0.51013722479449297</c:v>
                </c:pt>
                <c:pt idx="23">
                  <c:v>0.36768757807051317</c:v>
                </c:pt>
                <c:pt idx="24">
                  <c:v>0.37105258196989732</c:v>
                </c:pt>
                <c:pt idx="25">
                  <c:v>0.28745944084634106</c:v>
                </c:pt>
                <c:pt idx="26">
                  <c:v>0.7292818254693475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7B-49CC-BAA3-C8509BAA6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20549672"/>
        <c:axId val="420550848"/>
      </c:barChart>
      <c:catAx>
        <c:axId val="420549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0848"/>
        <c:crosses val="autoZero"/>
        <c:auto val="1"/>
        <c:lblAlgn val="ctr"/>
        <c:lblOffset val="100"/>
        <c:noMultiLvlLbl val="0"/>
      </c:catAx>
      <c:valAx>
        <c:axId val="42055084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9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'6.'!$L$12</c:f>
              <c:strCache>
                <c:ptCount val="1"/>
                <c:pt idx="0">
                  <c:v>DCL/RCL 2025 Saldo do Exercício Anterior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'6.'!$A$13:$A$39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'6.'!$L$13:$L$39</c:f>
              <c:numCache>
                <c:formatCode>0.00%</c:formatCode>
                <c:ptCount val="27"/>
                <c:pt idx="0">
                  <c:v>0.13229089638138172</c:v>
                </c:pt>
                <c:pt idx="1">
                  <c:v>0.71451390172524354</c:v>
                </c:pt>
                <c:pt idx="2">
                  <c:v>0.26413681740811157</c:v>
                </c:pt>
                <c:pt idx="3">
                  <c:v>-7.9593296528033264E-2</c:v>
                </c:pt>
                <c:pt idx="4">
                  <c:v>0.35673946078729207</c:v>
                </c:pt>
                <c:pt idx="5">
                  <c:v>0.30249966591023281</c:v>
                </c:pt>
                <c:pt idx="6">
                  <c:v>0.2242172001513745</c:v>
                </c:pt>
                <c:pt idx="7">
                  <c:v>-0.52496576574688447</c:v>
                </c:pt>
                <c:pt idx="8">
                  <c:v>0.33467962809401913</c:v>
                </c:pt>
                <c:pt idx="9">
                  <c:v>5.3466084795342643E-2</c:v>
                </c:pt>
                <c:pt idx="10">
                  <c:v>1.6746115212258357</c:v>
                </c:pt>
                <c:pt idx="11">
                  <c:v>0.24957097704696934</c:v>
                </c:pt>
                <c:pt idx="12">
                  <c:v>-0.14906057615445598</c:v>
                </c:pt>
                <c:pt idx="13">
                  <c:v>9.0115081997131932E-2</c:v>
                </c:pt>
                <c:pt idx="14">
                  <c:v>3.1995551738234526E-2</c:v>
                </c:pt>
                <c:pt idx="15">
                  <c:v>0.31753023065420422</c:v>
                </c:pt>
                <c:pt idx="16">
                  <c:v>0.71346283091557561</c:v>
                </c:pt>
                <c:pt idx="17">
                  <c:v>-4.9187338942171185E-2</c:v>
                </c:pt>
                <c:pt idx="18">
                  <c:v>2.1725316375469199</c:v>
                </c:pt>
                <c:pt idx="19">
                  <c:v>0.48552508260126587</c:v>
                </c:pt>
                <c:pt idx="20">
                  <c:v>-5.0183210126629983E-2</c:v>
                </c:pt>
                <c:pt idx="21">
                  <c:v>9.5108760056657707E-2</c:v>
                </c:pt>
                <c:pt idx="22">
                  <c:v>1.7403392813240064</c:v>
                </c:pt>
                <c:pt idx="23">
                  <c:v>0.23326981501717078</c:v>
                </c:pt>
                <c:pt idx="24">
                  <c:v>7.0401068443000439E-2</c:v>
                </c:pt>
                <c:pt idx="25">
                  <c:v>1.2422741450134964</c:v>
                </c:pt>
                <c:pt idx="26">
                  <c:v>0.16194330412168301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EB-4F0A-BFD2-707B658F5AAA}"/>
            </c:ext>
          </c:extLst>
        </c:ser>
        <c:ser>
          <c:idx val="3"/>
          <c:order val="1"/>
          <c:tx>
            <c:strRef>
              <c:f>'6.'!$N$12</c:f>
              <c:strCache>
                <c:ptCount val="1"/>
                <c:pt idx="0">
                  <c:v>DCL/RCL 2026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'6.'!$A$13:$A$39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'6.'!$N$13:$N$39</c:f>
              <c:numCache>
                <c:formatCode>0.00%</c:formatCode>
                <c:ptCount val="27"/>
                <c:pt idx="0">
                  <c:v>7.6494513223003227E-2</c:v>
                </c:pt>
                <c:pt idx="1">
                  <c:v>0.68230534153477529</c:v>
                </c:pt>
                <c:pt idx="2">
                  <c:v>0.20655610623953624</c:v>
                </c:pt>
                <c:pt idx="3">
                  <c:v>-9.8207776672043195E-2</c:v>
                </c:pt>
                <c:pt idx="4">
                  <c:v>0.34764178763713688</c:v>
                </c:pt>
                <c:pt idx="5">
                  <c:v>0.2907185807537162</c:v>
                </c:pt>
                <c:pt idx="6">
                  <c:v>0.11006602421204931</c:v>
                </c:pt>
                <c:pt idx="7">
                  <c:v>-0.53348873640060279</c:v>
                </c:pt>
                <c:pt idx="8">
                  <c:v>0.34635809773984827</c:v>
                </c:pt>
                <c:pt idx="9">
                  <c:v>3.1970232602778856E-2</c:v>
                </c:pt>
                <c:pt idx="10">
                  <c:v>1.4708830231206425</c:v>
                </c:pt>
                <c:pt idx="11">
                  <c:v>0.27104433335360989</c:v>
                </c:pt>
                <c:pt idx="12">
                  <c:v>-0.17927976840909066</c:v>
                </c:pt>
                <c:pt idx="13">
                  <c:v>4.2173909586414086E-2</c:v>
                </c:pt>
                <c:pt idx="14">
                  <c:v>4.2727779242780393E-2</c:v>
                </c:pt>
                <c:pt idx="15">
                  <c:v>0.25355025185904079</c:v>
                </c:pt>
                <c:pt idx="16">
                  <c:v>0.63368342304686454</c:v>
                </c:pt>
                <c:pt idx="17">
                  <c:v>-2.1756739914565693E-4</c:v>
                </c:pt>
                <c:pt idx="18">
                  <c:v>2.1117712449803294</c:v>
                </c:pt>
                <c:pt idx="19">
                  <c:v>0.39223471303264945</c:v>
                </c:pt>
                <c:pt idx="20">
                  <c:v>-2.6501693447516905E-2</c:v>
                </c:pt>
                <c:pt idx="21">
                  <c:v>5.3984273641744233E-2</c:v>
                </c:pt>
                <c:pt idx="22">
                  <c:v>1.6841415129840807</c:v>
                </c:pt>
                <c:pt idx="23">
                  <c:v>0.2124482175893555</c:v>
                </c:pt>
                <c:pt idx="24">
                  <c:v>7.2517321159971879E-2</c:v>
                </c:pt>
                <c:pt idx="25">
                  <c:v>1.1302733822988755</c:v>
                </c:pt>
                <c:pt idx="26">
                  <c:v>0.17561408941205492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EB-4F0A-BFD2-707B658F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0"/>
        <c:axId val="420555160"/>
        <c:axId val="420552416"/>
      </c:barChart>
      <c:catAx>
        <c:axId val="42055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2416"/>
        <c:crosses val="autoZero"/>
        <c:auto val="1"/>
        <c:lblAlgn val="ctr"/>
        <c:lblOffset val="50"/>
        <c:noMultiLvlLbl val="0"/>
      </c:catAx>
      <c:valAx>
        <c:axId val="420552416"/>
        <c:scaling>
          <c:orientation val="minMax"/>
          <c:max val="2.2000000000000002"/>
          <c:min val="-0.60000000000000009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5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80314965" l="0.51181102362204722" r="0.51181102362204722" t="0.78740157480314965" header="0.31496062992125984" footer="0.31496062992125984"/>
    <c:pageSetup paperSize="32767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'7.'!$D$12</c:f>
              <c:strCache>
                <c:ptCount val="1"/>
                <c:pt idx="0">
                  <c:v>DCL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'7.'!$D$13:$D$39</c:f>
              <c:numCache>
                <c:formatCode>0%</c:formatCode>
                <c:ptCount val="27"/>
                <c:pt idx="0">
                  <c:v>0.29873579567099606</c:v>
                </c:pt>
                <c:pt idx="1">
                  <c:v>0.84309898357298396</c:v>
                </c:pt>
                <c:pt idx="2">
                  <c:v>0.60029127884835665</c:v>
                </c:pt>
                <c:pt idx="3">
                  <c:v>-0.1908169925737849</c:v>
                </c:pt>
                <c:pt idx="4">
                  <c:v>0.63898048692791587</c:v>
                </c:pt>
                <c:pt idx="5">
                  <c:v>0.5739964457903276</c:v>
                </c:pt>
                <c:pt idx="6">
                  <c:v>0.4034177493374862</c:v>
                </c:pt>
                <c:pt idx="7">
                  <c:v>-1.9078211352770496</c:v>
                </c:pt>
                <c:pt idx="8">
                  <c:v>0.56515492307933368</c:v>
                </c:pt>
                <c:pt idx="9">
                  <c:v>0.15153286034623309</c:v>
                </c:pt>
                <c:pt idx="10">
                  <c:v>0.79737676209714359</c:v>
                </c:pt>
                <c:pt idx="11">
                  <c:v>0.54273451815477058</c:v>
                </c:pt>
                <c:pt idx="12">
                  <c:v>-1.7877751231241692</c:v>
                </c:pt>
                <c:pt idx="13">
                  <c:v>0.17488106576753287</c:v>
                </c:pt>
                <c:pt idx="14">
                  <c:v>0.11434581657288996</c:v>
                </c:pt>
                <c:pt idx="15">
                  <c:v>0.61498770173383455</c:v>
                </c:pt>
                <c:pt idx="16">
                  <c:v>0.7679493757617839</c:v>
                </c:pt>
                <c:pt idx="17">
                  <c:v>-5.5619312693883322E-4</c:v>
                </c:pt>
                <c:pt idx="18">
                  <c:v>0.89819699169824907</c:v>
                </c:pt>
                <c:pt idx="19">
                  <c:v>0.91630554273722287</c:v>
                </c:pt>
                <c:pt idx="20">
                  <c:v>-8.1313651863974989E-2</c:v>
                </c:pt>
                <c:pt idx="21">
                  <c:v>0.16770784315771628</c:v>
                </c:pt>
                <c:pt idx="22">
                  <c:v>0.81865860105280508</c:v>
                </c:pt>
                <c:pt idx="23">
                  <c:v>0.48750160846671253</c:v>
                </c:pt>
                <c:pt idx="24">
                  <c:v>0.24485361486359025</c:v>
                </c:pt>
                <c:pt idx="25">
                  <c:v>0.80993498159664779</c:v>
                </c:pt>
                <c:pt idx="26">
                  <c:v>0.52112697529852359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4C-437C-AB87-3A1139FFBEF1}"/>
            </c:ext>
          </c:extLst>
        </c:ser>
        <c:ser>
          <c:idx val="4"/>
          <c:order val="1"/>
          <c:tx>
            <c:strRef>
              <c:f>'7.'!$F$12</c:f>
              <c:strCache>
                <c:ptCount val="1"/>
                <c:pt idx="0">
                  <c:v>% (Deduções/DC)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4C-437C-AB87-3A1139FFBE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'7.'!$F$13:$F$39</c:f>
              <c:numCache>
                <c:formatCode>0%</c:formatCode>
                <c:ptCount val="27"/>
                <c:pt idx="0">
                  <c:v>0.70126420432900394</c:v>
                </c:pt>
                <c:pt idx="1">
                  <c:v>0.15690101642701595</c:v>
                </c:pt>
                <c:pt idx="2">
                  <c:v>0.39970872115164346</c:v>
                </c:pt>
                <c:pt idx="3">
                  <c:v>1.1908169925737848</c:v>
                </c:pt>
                <c:pt idx="4">
                  <c:v>0.36101951307208419</c:v>
                </c:pt>
                <c:pt idx="5">
                  <c:v>0.42600355420967245</c:v>
                </c:pt>
                <c:pt idx="6">
                  <c:v>0.59658225066251391</c:v>
                </c:pt>
                <c:pt idx="7">
                  <c:v>2.9078211352770493</c:v>
                </c:pt>
                <c:pt idx="8">
                  <c:v>0.43484507692066632</c:v>
                </c:pt>
                <c:pt idx="9">
                  <c:v>0.84846713965376686</c:v>
                </c:pt>
                <c:pt idx="10">
                  <c:v>0.2026232379028565</c:v>
                </c:pt>
                <c:pt idx="11">
                  <c:v>0.45726548184522936</c:v>
                </c:pt>
                <c:pt idx="12">
                  <c:v>2.7877751231241694</c:v>
                </c:pt>
                <c:pt idx="13">
                  <c:v>0.82511893423246729</c:v>
                </c:pt>
                <c:pt idx="14">
                  <c:v>0.88565418342711011</c:v>
                </c:pt>
                <c:pt idx="15">
                  <c:v>0.38501229826616551</c:v>
                </c:pt>
                <c:pt idx="16">
                  <c:v>0.23205062423821612</c:v>
                </c:pt>
                <c:pt idx="17">
                  <c:v>1.0005561931269389</c:v>
                </c:pt>
                <c:pt idx="18">
                  <c:v>0.10180300830175093</c:v>
                </c:pt>
                <c:pt idx="19">
                  <c:v>8.3694457262777106E-2</c:v>
                </c:pt>
                <c:pt idx="20">
                  <c:v>1.081313651863975</c:v>
                </c:pt>
                <c:pt idx="21">
                  <c:v>0.83229215684228364</c:v>
                </c:pt>
                <c:pt idx="22">
                  <c:v>0.18134139894719487</c:v>
                </c:pt>
                <c:pt idx="23">
                  <c:v>0.51249839153328758</c:v>
                </c:pt>
                <c:pt idx="24">
                  <c:v>0.75514638513640975</c:v>
                </c:pt>
                <c:pt idx="25">
                  <c:v>0.19006501840335227</c:v>
                </c:pt>
                <c:pt idx="26">
                  <c:v>0.47887302470147652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4C-437C-AB87-3A1139FFB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15880480"/>
        <c:axId val="415877344"/>
      </c:barChart>
      <c:catAx>
        <c:axId val="41588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7344"/>
        <c:crosses val="autoZero"/>
        <c:auto val="1"/>
        <c:lblAlgn val="ctr"/>
        <c:lblOffset val="50"/>
        <c:noMultiLvlLbl val="0"/>
      </c:catAx>
      <c:valAx>
        <c:axId val="415877344"/>
        <c:scaling>
          <c:orientation val="minMax"/>
          <c:max val="3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8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'8.'!$G$12</c:f>
              <c:strCache>
                <c:ptCount val="1"/>
                <c:pt idx="0">
                  <c:v>    Dívida Mobiliária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'8.'!$G$13:$G$39</c:f>
              <c:numCache>
                <c:formatCode>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7.3151304851783131E-5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C8-497B-8700-0BD4408A1D93}"/>
            </c:ext>
          </c:extLst>
        </c:ser>
        <c:ser>
          <c:idx val="1"/>
          <c:order val="1"/>
          <c:tx>
            <c:strRef>
              <c:f>'8.'!$H$12</c:f>
              <c:strCache>
                <c:ptCount val="1"/>
                <c:pt idx="0">
                  <c:v>    Dívida Contratual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'8.'!$H$13:$H$39</c:f>
              <c:numCache>
                <c:formatCode>0%</c:formatCode>
                <c:ptCount val="27"/>
                <c:pt idx="0">
                  <c:v>0.25606075445758841</c:v>
                </c:pt>
                <c:pt idx="1">
                  <c:v>0.80928260480545411</c:v>
                </c:pt>
                <c:pt idx="2">
                  <c:v>0.34409313198054259</c:v>
                </c:pt>
                <c:pt idx="3">
                  <c:v>0.47173130129084695</c:v>
                </c:pt>
                <c:pt idx="4">
                  <c:v>0.45265696211640793</c:v>
                </c:pt>
                <c:pt idx="5">
                  <c:v>0.49831143367024716</c:v>
                </c:pt>
                <c:pt idx="6">
                  <c:v>0.10091631312130887</c:v>
                </c:pt>
                <c:pt idx="7">
                  <c:v>0.27963247001303965</c:v>
                </c:pt>
                <c:pt idx="8">
                  <c:v>0.58671753762509171</c:v>
                </c:pt>
                <c:pt idx="9">
                  <c:v>0.13744212225935915</c:v>
                </c:pt>
                <c:pt idx="10">
                  <c:v>1.7335421929920563</c:v>
                </c:pt>
                <c:pt idx="11">
                  <c:v>0.48990048023810434</c:v>
                </c:pt>
                <c:pt idx="12">
                  <c:v>9.3751749734724485E-2</c:v>
                </c:pt>
                <c:pt idx="13">
                  <c:v>0.24115635089734566</c:v>
                </c:pt>
                <c:pt idx="14">
                  <c:v>0.16506251924266049</c:v>
                </c:pt>
                <c:pt idx="15">
                  <c:v>0.4117317031194383</c:v>
                </c:pt>
                <c:pt idx="16">
                  <c:v>0.68156536355158981</c:v>
                </c:pt>
                <c:pt idx="17">
                  <c:v>0.30381559222265669</c:v>
                </c:pt>
                <c:pt idx="18">
                  <c:v>2.2478661487120943</c:v>
                </c:pt>
                <c:pt idx="19">
                  <c:v>0.18229231909965005</c:v>
                </c:pt>
                <c:pt idx="20">
                  <c:v>0.20582213888616369</c:v>
                </c:pt>
                <c:pt idx="21">
                  <c:v>0.22414383532584151</c:v>
                </c:pt>
                <c:pt idx="22">
                  <c:v>1.8242567233486688</c:v>
                </c:pt>
                <c:pt idx="23">
                  <c:v>0.37932028581634553</c:v>
                </c:pt>
                <c:pt idx="24">
                  <c:v>0.25988683795744572</c:v>
                </c:pt>
                <c:pt idx="25">
                  <c:v>1.2863144672220068</c:v>
                </c:pt>
                <c:pt idx="26">
                  <c:v>0.28926185912477903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C8-497B-8700-0BD4408A1D93}"/>
            </c:ext>
          </c:extLst>
        </c:ser>
        <c:ser>
          <c:idx val="2"/>
          <c:order val="2"/>
          <c:tx>
            <c:strRef>
              <c:f>'8.'!$I$12</c:f>
              <c:strCache>
                <c:ptCount val="1"/>
                <c:pt idx="0">
                  <c:v>    Precatórios Posteriores a 05/05/2000 (inclusive) Vencidos e Não Pagos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'8.'!$I$13:$I$39</c:f>
              <c:numCache>
                <c:formatCode>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4.2764136507900258E-2</c:v>
                </c:pt>
                <c:pt idx="4">
                  <c:v>9.1400007930558122E-2</c:v>
                </c:pt>
                <c:pt idx="5">
                  <c:v>8.1700661471078503E-3</c:v>
                </c:pt>
                <c:pt idx="6">
                  <c:v>0.12890775484769126</c:v>
                </c:pt>
                <c:pt idx="7">
                  <c:v>0</c:v>
                </c:pt>
                <c:pt idx="8">
                  <c:v>2.3769387447189313E-2</c:v>
                </c:pt>
                <c:pt idx="9">
                  <c:v>7.3536754069715576E-2</c:v>
                </c:pt>
                <c:pt idx="10">
                  <c:v>6.4485518537859429E-2</c:v>
                </c:pt>
                <c:pt idx="11">
                  <c:v>9.5045221839393287E-3</c:v>
                </c:pt>
                <c:pt idx="12">
                  <c:v>6.5291894562158458E-3</c:v>
                </c:pt>
                <c:pt idx="13">
                  <c:v>1.3147499767249898E-6</c:v>
                </c:pt>
                <c:pt idx="14">
                  <c:v>0.20860903712375445</c:v>
                </c:pt>
                <c:pt idx="15">
                  <c:v>5.533737108897581E-4</c:v>
                </c:pt>
                <c:pt idx="16">
                  <c:v>0.14359765245876707</c:v>
                </c:pt>
                <c:pt idx="17">
                  <c:v>8.7356805651263192E-2</c:v>
                </c:pt>
                <c:pt idx="18">
                  <c:v>7.5278392966527913E-2</c:v>
                </c:pt>
                <c:pt idx="19">
                  <c:v>0.24576873121436527</c:v>
                </c:pt>
                <c:pt idx="20">
                  <c:v>0.12009722200848766</c:v>
                </c:pt>
                <c:pt idx="21">
                  <c:v>9.7750911069389351E-2</c:v>
                </c:pt>
                <c:pt idx="22">
                  <c:v>0.23293965963473054</c:v>
                </c:pt>
                <c:pt idx="23">
                  <c:v>5.6394487015240767E-2</c:v>
                </c:pt>
                <c:pt idx="24">
                  <c:v>3.6279184342742916E-2</c:v>
                </c:pt>
                <c:pt idx="25">
                  <c:v>0.10908987771811635</c:v>
                </c:pt>
                <c:pt idx="26">
                  <c:v>4.5431717621093784E-2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C8-497B-8700-0BD4408A1D93}"/>
            </c:ext>
          </c:extLst>
        </c:ser>
        <c:ser>
          <c:idx val="3"/>
          <c:order val="3"/>
          <c:tx>
            <c:strRef>
              <c:f>'8.'!$J$12</c:f>
              <c:strCache>
                <c:ptCount val="1"/>
                <c:pt idx="0">
                  <c:v>    Outras Dívidas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'8.'!$J$13:$J$39</c:f>
              <c:numCache>
                <c:formatCode>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1.7453654364955217E-4</c:v>
                </c:pt>
                <c:pt idx="4">
                  <c:v>0</c:v>
                </c:pt>
                <c:pt idx="5">
                  <c:v>0</c:v>
                </c:pt>
                <c:pt idx="6">
                  <c:v>4.3009798148208454E-2</c:v>
                </c:pt>
                <c:pt idx="7">
                  <c:v>0</c:v>
                </c:pt>
                <c:pt idx="8">
                  <c:v>2.3682118035739273E-3</c:v>
                </c:pt>
                <c:pt idx="9">
                  <c:v>0</c:v>
                </c:pt>
                <c:pt idx="10">
                  <c:v>4.6624770255659878E-2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2.7904905398354697E-2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7.5004883294534834E-5</c:v>
                </c:pt>
                <c:pt idx="24">
                  <c:v>0</c:v>
                </c:pt>
                <c:pt idx="25">
                  <c:v>1.0690964322082754E-4</c:v>
                </c:pt>
                <c:pt idx="26">
                  <c:v>2.2954829961521583E-3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C8-497B-8700-0BD4408A1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53200"/>
        <c:axId val="420553592"/>
      </c:barChart>
      <c:catAx>
        <c:axId val="42055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3592"/>
        <c:crosses val="autoZero"/>
        <c:auto val="1"/>
        <c:lblAlgn val="ctr"/>
        <c:lblOffset val="100"/>
        <c:noMultiLvlLbl val="0"/>
      </c:catAx>
      <c:valAx>
        <c:axId val="420553592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3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94792584603288E-2"/>
          <c:y val="0.68695828260517855"/>
          <c:w val="0.86016128856282537"/>
          <c:h val="0.28606537267537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" l="0" r="0" t="0" header="0" footer="0"/>
    <c:pageSetup paperSize="32767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'10.'!$G$11</c:f>
              <c:strCache>
                <c:ptCount val="1"/>
                <c:pt idx="0">
                  <c:v>% (Precatórios/RCL)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'10.'!$A$12:$A$38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'10.'!$G$12:$G$38</c:f>
              <c:numCache>
                <c:formatCode>0.0%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4.2764136507900258E-2</c:v>
                </c:pt>
                <c:pt idx="4">
                  <c:v>0.14056086149021274</c:v>
                </c:pt>
                <c:pt idx="5">
                  <c:v>3.9113446110105352E-2</c:v>
                </c:pt>
                <c:pt idx="6">
                  <c:v>0.12890775484769126</c:v>
                </c:pt>
                <c:pt idx="7">
                  <c:v>2.7229935752835091E-3</c:v>
                </c:pt>
                <c:pt idx="8">
                  <c:v>3.6300245089709707E-2</c:v>
                </c:pt>
                <c:pt idx="9">
                  <c:v>8.2377618100414912E-2</c:v>
                </c:pt>
                <c:pt idx="10">
                  <c:v>6.4485518537859429E-2</c:v>
                </c:pt>
                <c:pt idx="11">
                  <c:v>9.5045221839393287E-3</c:v>
                </c:pt>
                <c:pt idx="12">
                  <c:v>4.6517613510979321E-2</c:v>
                </c:pt>
                <c:pt idx="13">
                  <c:v>2.8388835328988409E-3</c:v>
                </c:pt>
                <c:pt idx="14">
                  <c:v>0.20860903712375445</c:v>
                </c:pt>
                <c:pt idx="15">
                  <c:v>1.5470501464695371E-3</c:v>
                </c:pt>
                <c:pt idx="16">
                  <c:v>0.15499069229811252</c:v>
                </c:pt>
                <c:pt idx="17">
                  <c:v>0.11788722886764764</c:v>
                </c:pt>
                <c:pt idx="18">
                  <c:v>0.12223177361545808</c:v>
                </c:pt>
                <c:pt idx="19">
                  <c:v>0.3339892310431643</c:v>
                </c:pt>
                <c:pt idx="20">
                  <c:v>0.12619787970319765</c:v>
                </c:pt>
                <c:pt idx="21">
                  <c:v>9.7750911069389351E-2</c:v>
                </c:pt>
                <c:pt idx="22">
                  <c:v>0.24042142188422599</c:v>
                </c:pt>
                <c:pt idx="23">
                  <c:v>0.1117347652472401</c:v>
                </c:pt>
                <c:pt idx="24">
                  <c:v>5.6296760840371003E-2</c:v>
                </c:pt>
                <c:pt idx="25">
                  <c:v>0.12044825816306515</c:v>
                </c:pt>
                <c:pt idx="26">
                  <c:v>6.4231309829111211E-2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C-4ADF-8A1D-0165036DB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20548104"/>
        <c:axId val="420548496"/>
      </c:barChart>
      <c:catAx>
        <c:axId val="420548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8496"/>
        <c:crosses val="autoZero"/>
        <c:auto val="1"/>
        <c:lblAlgn val="ctr"/>
        <c:lblOffset val="100"/>
        <c:noMultiLvlLbl val="0"/>
      </c:catAx>
      <c:valAx>
        <c:axId val="420548496"/>
        <c:scaling>
          <c:orientation val="minMax"/>
          <c:max val="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8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OPERAÇÕES DE CRÉDITO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'11.'!$D$11:$D$12</c:f>
              <c:strCache>
                <c:ptCount val="2"/>
                <c:pt idx="0">
                  <c:v>TOTAL (VIII)/RCL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'11.'!$A$13:$A$39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'11.'!$D$13:$D$39</c:f>
              <c:numCache>
                <c:formatCode>0.00%</c:formatCode>
                <c:ptCount val="27"/>
                <c:pt idx="0">
                  <c:v>1.6038930952877366E-3</c:v>
                </c:pt>
                <c:pt idx="1">
                  <c:v>0.11737443154137597</c:v>
                </c:pt>
                <c:pt idx="2">
                  <c:v>1.4079936925164116E-3</c:v>
                </c:pt>
                <c:pt idx="3">
                  <c:v>5.3660142941679471E-2</c:v>
                </c:pt>
                <c:pt idx="4">
                  <c:v>8.3736356044604249E-2</c:v>
                </c:pt>
                <c:pt idx="5">
                  <c:v>7.6362504208153256E-2</c:v>
                </c:pt>
                <c:pt idx="6">
                  <c:v>1.5186048438724752E-3</c:v>
                </c:pt>
                <c:pt idx="7">
                  <c:v>1.8110347977209906E-2</c:v>
                </c:pt>
                <c:pt idx="8">
                  <c:v>0</c:v>
                </c:pt>
                <c:pt idx="9">
                  <c:v>2.6807266130380878E-3</c:v>
                </c:pt>
                <c:pt idx="10">
                  <c:v>1.6745599976551588E-5</c:v>
                </c:pt>
                <c:pt idx="11">
                  <c:v>5.534985818391007E-2</c:v>
                </c:pt>
                <c:pt idx="12">
                  <c:v>1.0068072912590349E-3</c:v>
                </c:pt>
                <c:pt idx="13">
                  <c:v>3.6088602100887684E-2</c:v>
                </c:pt>
                <c:pt idx="14">
                  <c:v>1.4152055618493161E-2</c:v>
                </c:pt>
                <c:pt idx="15">
                  <c:v>5.2029463620395011E-2</c:v>
                </c:pt>
                <c:pt idx="16">
                  <c:v>0.11836985960033006</c:v>
                </c:pt>
                <c:pt idx="17">
                  <c:v>1.0697003373914167E-3</c:v>
                </c:pt>
                <c:pt idx="18">
                  <c:v>0</c:v>
                </c:pt>
                <c:pt idx="19">
                  <c:v>3.9777139532103364E-2</c:v>
                </c:pt>
                <c:pt idx="20">
                  <c:v>1.5063035106360377E-5</c:v>
                </c:pt>
                <c:pt idx="21">
                  <c:v>0</c:v>
                </c:pt>
                <c:pt idx="22">
                  <c:v>2.7722340961961026E-2</c:v>
                </c:pt>
                <c:pt idx="23">
                  <c:v>9.8271409362944342E-3</c:v>
                </c:pt>
                <c:pt idx="24">
                  <c:v>4.397513973590763E-2</c:v>
                </c:pt>
                <c:pt idx="25">
                  <c:v>1.5433905958298006E-2</c:v>
                </c:pt>
                <c:pt idx="26">
                  <c:v>0.12350702907278742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22-49FB-9CC1-9049A328D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15873816"/>
        <c:axId val="415874600"/>
      </c:barChart>
      <c:catAx>
        <c:axId val="415873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4600"/>
        <c:crosses val="autoZero"/>
        <c:auto val="1"/>
        <c:lblAlgn val="ctr"/>
        <c:lblOffset val="100"/>
        <c:noMultiLvlLbl val="0"/>
      </c:catAx>
      <c:valAx>
        <c:axId val="415874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3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28575</xdr:rowOff>
    </xdr:from>
    <xdr:to>
      <xdr:col>0</xdr:col>
      <xdr:colOff>438150</xdr:colOff>
      <xdr:row>1</xdr:row>
      <xdr:rowOff>152400</xdr:rowOff>
    </xdr:to>
    <xdr:sp macro="" textlink="">
      <xdr:nvSpPr>
        <xdr:cNvPr id="2" name="Seta: para a Esquerda 1">
          <a:extLst>
            <a:ext uri="{FF2B5EF4-FFF2-40B4-BE49-F238E27FC236}">
              <a16:creationId xmlns:a16="http://schemas.microsoft.com/office/drawing/2014/main" id="{79DEEF88-E061-4C32-8A55-C5C9856E4832}"/>
            </a:ext>
          </a:extLst>
        </xdr:cNvPr>
        <xdr:cNvSpPr/>
      </xdr:nvSpPr>
      <xdr:spPr>
        <a:xfrm>
          <a:off x="85725" y="22860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10</xdr:row>
      <xdr:rowOff>38099</xdr:rowOff>
    </xdr:from>
    <xdr:to>
      <xdr:col>16</xdr:col>
      <xdr:colOff>552341</xdr:colOff>
      <xdr:row>24</xdr:row>
      <xdr:rowOff>180974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6FEC1A78-2539-445A-A854-42E8269C64F3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467592</xdr:colOff>
      <xdr:row>11</xdr:row>
      <xdr:rowOff>528205</xdr:rowOff>
    </xdr:from>
    <xdr:to>
      <xdr:col>20</xdr:col>
      <xdr:colOff>415637</xdr:colOff>
      <xdr:row>25</xdr:row>
      <xdr:rowOff>26843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</xdr:row>
      <xdr:rowOff>28575</xdr:rowOff>
    </xdr:from>
    <xdr:to>
      <xdr:col>0</xdr:col>
      <xdr:colOff>438150</xdr:colOff>
      <xdr:row>1</xdr:row>
      <xdr:rowOff>152400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90BCBC1C-3484-443E-A47A-F594CCC2B0AF}"/>
            </a:ext>
          </a:extLst>
        </xdr:cNvPr>
        <xdr:cNvSpPr/>
      </xdr:nvSpPr>
      <xdr:spPr>
        <a:xfrm>
          <a:off x="85725" y="22860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432954</xdr:colOff>
      <xdr:row>11</xdr:row>
      <xdr:rowOff>614795</xdr:rowOff>
    </xdr:from>
    <xdr:to>
      <xdr:col>12</xdr:col>
      <xdr:colOff>147205</xdr:colOff>
      <xdr:row>23</xdr:row>
      <xdr:rowOff>189632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</xdr:row>
      <xdr:rowOff>28575</xdr:rowOff>
    </xdr:from>
    <xdr:to>
      <xdr:col>0</xdr:col>
      <xdr:colOff>438150</xdr:colOff>
      <xdr:row>1</xdr:row>
      <xdr:rowOff>152400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6780B786-C060-4A84-A34F-46F3DD6DD4A1}"/>
            </a:ext>
          </a:extLst>
        </xdr:cNvPr>
        <xdr:cNvSpPr/>
      </xdr:nvSpPr>
      <xdr:spPr>
        <a:xfrm>
          <a:off x="85725" y="22860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201756</xdr:colOff>
      <xdr:row>13</xdr:row>
      <xdr:rowOff>8658</xdr:rowOff>
    </xdr:from>
    <xdr:to>
      <xdr:col>24</xdr:col>
      <xdr:colOff>51954</xdr:colOff>
      <xdr:row>29</xdr:row>
      <xdr:rowOff>147203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5037C8FC-D7C4-4FB7-9E64-EF65CA2CABD3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11</xdr:row>
      <xdr:rowOff>138545</xdr:rowOff>
    </xdr:from>
    <xdr:to>
      <xdr:col>16</xdr:col>
      <xdr:colOff>17318</xdr:colOff>
      <xdr:row>26</xdr:row>
      <xdr:rowOff>126220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69274</xdr:colOff>
      <xdr:row>1</xdr:row>
      <xdr:rowOff>51954</xdr:rowOff>
    </xdr:from>
    <xdr:to>
      <xdr:col>0</xdr:col>
      <xdr:colOff>372342</xdr:colOff>
      <xdr:row>1</xdr:row>
      <xdr:rowOff>173181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8D79465D-DCCA-4503-871E-6E69EB103C1B}"/>
            </a:ext>
          </a:extLst>
        </xdr:cNvPr>
        <xdr:cNvSpPr/>
      </xdr:nvSpPr>
      <xdr:spPr>
        <a:xfrm>
          <a:off x="69274" y="251113"/>
          <a:ext cx="303068" cy="12122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603081</xdr:colOff>
      <xdr:row>11</xdr:row>
      <xdr:rowOff>441614</xdr:rowOff>
    </xdr:from>
    <xdr:to>
      <xdr:col>11</xdr:col>
      <xdr:colOff>1671205</xdr:colOff>
      <xdr:row>22</xdr:row>
      <xdr:rowOff>99733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129885</xdr:colOff>
      <xdr:row>1</xdr:row>
      <xdr:rowOff>60614</xdr:rowOff>
    </xdr:from>
    <xdr:to>
      <xdr:col>0</xdr:col>
      <xdr:colOff>409574</xdr:colOff>
      <xdr:row>1</xdr:row>
      <xdr:rowOff>162791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E61C8248-8BF5-48CF-B35D-51CABFA454C5}"/>
            </a:ext>
          </a:extLst>
        </xdr:cNvPr>
        <xdr:cNvSpPr/>
      </xdr:nvSpPr>
      <xdr:spPr>
        <a:xfrm>
          <a:off x="129885" y="259773"/>
          <a:ext cx="279689" cy="10217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461961</xdr:colOff>
      <xdr:row>10</xdr:row>
      <xdr:rowOff>314325</xdr:rowOff>
    </xdr:from>
    <xdr:to>
      <xdr:col>17</xdr:col>
      <xdr:colOff>485774</xdr:colOff>
      <xdr:row>24</xdr:row>
      <xdr:rowOff>80962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B7FC9858-A3EA-4951-A7A1-AE2BCE1D741B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553010</xdr:colOff>
      <xdr:row>11</xdr:row>
      <xdr:rowOff>19049</xdr:rowOff>
    </xdr:from>
    <xdr:to>
      <xdr:col>13</xdr:col>
      <xdr:colOff>38101</xdr:colOff>
      <xdr:row>24</xdr:row>
      <xdr:rowOff>110938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8EBDCC44-84BB-4A84-9306-C91DFC9B1BA0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BCB44-BAC1-41C2-ACE5-1D51E158E272}">
  <dimension ref="A3:B19"/>
  <sheetViews>
    <sheetView showGridLines="0" tabSelected="1" workbookViewId="0">
      <selection activeCell="B20" sqref="B20"/>
    </sheetView>
  </sheetViews>
  <sheetFormatPr defaultRowHeight="15"/>
  <cols>
    <col min="2" max="2" width="83.140625" bestFit="1" customWidth="1"/>
  </cols>
  <sheetData>
    <row r="3" spans="1:2" ht="18.75">
      <c r="B3" s="45" t="s">
        <v>76</v>
      </c>
    </row>
    <row r="4" spans="1:2" ht="18.75">
      <c r="B4" s="42" t="s">
        <v>131</v>
      </c>
    </row>
    <row r="5" spans="1:2">
      <c r="B5" s="43" t="s">
        <v>132</v>
      </c>
    </row>
    <row r="6" spans="1:2">
      <c r="B6" s="44" t="s">
        <v>77</v>
      </c>
    </row>
    <row r="7" spans="1:2">
      <c r="B7" s="44" t="s">
        <v>134</v>
      </c>
    </row>
    <row r="9" spans="1:2">
      <c r="A9" s="46" t="s">
        <v>93</v>
      </c>
      <c r="B9" s="47" t="s">
        <v>94</v>
      </c>
    </row>
    <row r="10" spans="1:2">
      <c r="A10" s="46" t="s">
        <v>95</v>
      </c>
      <c r="B10" s="47" t="s">
        <v>104</v>
      </c>
    </row>
    <row r="11" spans="1:2">
      <c r="A11" s="46" t="s">
        <v>96</v>
      </c>
      <c r="B11" s="47" t="s">
        <v>105</v>
      </c>
    </row>
    <row r="12" spans="1:2">
      <c r="A12" s="46" t="s">
        <v>97</v>
      </c>
      <c r="B12" s="47" t="s">
        <v>106</v>
      </c>
    </row>
    <row r="13" spans="1:2">
      <c r="A13" s="46" t="s">
        <v>98</v>
      </c>
      <c r="B13" s="47" t="s">
        <v>120</v>
      </c>
    </row>
    <row r="14" spans="1:2">
      <c r="A14" s="46" t="s">
        <v>101</v>
      </c>
      <c r="B14" s="47" t="s">
        <v>121</v>
      </c>
    </row>
    <row r="15" spans="1:2">
      <c r="A15" s="46" t="s">
        <v>99</v>
      </c>
      <c r="B15" s="47" t="s">
        <v>100</v>
      </c>
    </row>
    <row r="16" spans="1:2">
      <c r="A16" s="46" t="s">
        <v>102</v>
      </c>
      <c r="B16" s="47" t="s">
        <v>122</v>
      </c>
    </row>
    <row r="17" spans="1:2">
      <c r="A17" s="46" t="s">
        <v>103</v>
      </c>
      <c r="B17" s="47" t="s">
        <v>123</v>
      </c>
    </row>
    <row r="18" spans="1:2">
      <c r="A18" s="46"/>
      <c r="B18" s="47"/>
    </row>
    <row r="19" spans="1:2">
      <c r="A19" s="46"/>
      <c r="B19" s="47"/>
    </row>
  </sheetData>
  <hyperlinks>
    <hyperlink ref="B9" location="'1.'!A1" display="Composição das Despesas de Pessoal" xr:uid="{5296E017-3986-424D-BE3B-BD8F6F9B9FE5}"/>
    <hyperlink ref="B10" location="'2.'!A1" display="Despesa Total com Pessoal em relação à RCL" xr:uid="{91F6CCA8-CEC7-4DD6-B59D-A1FE50EC4021}"/>
    <hyperlink ref="B11" location="'3.'!A1" display="Composição da Despesa Bruta com Pessoal" xr:uid="{44417BC8-2639-4D96-9DEB-B442783766DF}"/>
    <hyperlink ref="B12" location="'4.'!A1" display="Inativos e Pensionistas com Recursos Vinculados /Pessoal Inativo e Pensionistas" xr:uid="{E5E8327D-1398-4719-A7B8-2C7DBB9CDB0C}"/>
    <hyperlink ref="B13" location="'6.'!A1" display="Dívida Consolidada Líquida - DCL" xr:uid="{386B6AB7-1917-438D-A275-58EFC99CC0AE}"/>
    <hyperlink ref="B15" location="'7.'!A1" display="Gráfico 6 Composição da Dívida Consolidada Bruta" xr:uid="{ED60837B-223B-4F54-921D-BF4632640055}"/>
    <hyperlink ref="B16" location="'10.'!A1" display="Gráfico 9 - Precatórios" xr:uid="{8DA5D0E6-3BE4-41DB-9E41-DE2335EC5F40}"/>
    <hyperlink ref="B17" location="'11.'!A1" display="Gráfico 10 - Operações de Crédito" xr:uid="{DBCCF02A-B008-4216-982F-37BDCBB33129}"/>
    <hyperlink ref="B14" location="'8.'!A1" display="Gráfico 7 - Deduções da Dívida Consolidada Bruta" xr:uid="{287831B0-366B-4913-B6D5-17A3234B8F53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showGridLines="0" zoomScaleNormal="100" workbookViewId="0">
      <pane xSplit="1" topLeftCell="B1" activePane="topRight" state="frozen"/>
      <selection activeCell="A7" sqref="A7"/>
      <selection pane="topRight" activeCell="E5" sqref="E5"/>
    </sheetView>
  </sheetViews>
  <sheetFormatPr defaultColWidth="14.5703125" defaultRowHeight="15"/>
  <cols>
    <col min="1" max="1" width="8" style="7" customWidth="1"/>
    <col min="2" max="3" width="18.7109375" style="4" bestFit="1" customWidth="1"/>
    <col min="4" max="4" width="18.28515625" style="4" customWidth="1"/>
    <col min="5" max="5" width="17.85546875" style="4" customWidth="1"/>
    <col min="6" max="6" width="20" style="4" customWidth="1"/>
    <col min="7" max="7" width="17.42578125" style="4" customWidth="1"/>
    <col min="8" max="8" width="19" style="4" bestFit="1" customWidth="1"/>
    <col min="9" max="9" width="18.7109375" style="4" bestFit="1" customWidth="1"/>
    <col min="10" max="10" width="25.42578125" style="7" customWidth="1"/>
    <col min="11" max="11" width="12.42578125" style="4" customWidth="1"/>
    <col min="12" max="12" width="10.42578125" style="4" customWidth="1"/>
    <col min="13" max="14" width="11.28515625" style="4" customWidth="1"/>
    <col min="15" max="15" width="14" style="4" bestFit="1" customWidth="1"/>
    <col min="16" max="16" width="14" style="4" customWidth="1"/>
    <col min="17" max="17" width="11.7109375" style="4" customWidth="1"/>
    <col min="18" max="16384" width="14.5703125" style="4"/>
  </cols>
  <sheetData>
    <row r="1" spans="1:18" ht="15.75" thickBot="1">
      <c r="A1" s="16"/>
      <c r="B1" s="17"/>
      <c r="C1" s="17"/>
    </row>
    <row r="2" spans="1:18" ht="15.75" thickBot="1">
      <c r="A2" s="16"/>
      <c r="B2" s="138" t="s">
        <v>75</v>
      </c>
      <c r="C2" s="139"/>
    </row>
    <row r="3" spans="1:18">
      <c r="A3" s="16"/>
      <c r="B3" s="17"/>
      <c r="C3" s="17"/>
    </row>
    <row r="4" spans="1:18" ht="17.25">
      <c r="A4" s="18" t="s">
        <v>76</v>
      </c>
      <c r="B4" s="19"/>
      <c r="C4" s="19"/>
    </row>
    <row r="5" spans="1:18" ht="17.25">
      <c r="A5" s="18" t="s">
        <v>83</v>
      </c>
      <c r="B5" s="19"/>
      <c r="C5" s="19"/>
    </row>
    <row r="6" spans="1:18" ht="17.25">
      <c r="A6" s="18" t="s">
        <v>77</v>
      </c>
      <c r="B6" s="19"/>
      <c r="C6" s="19"/>
    </row>
    <row r="7" spans="1:18" ht="17.25">
      <c r="A7" s="18" t="s">
        <v>133</v>
      </c>
      <c r="B7" s="19"/>
      <c r="C7" s="19"/>
    </row>
    <row r="8" spans="1:18" ht="17.25">
      <c r="A8" s="18" t="s">
        <v>79</v>
      </c>
      <c r="B8" s="19"/>
      <c r="C8" s="19"/>
    </row>
    <row r="9" spans="1:18" ht="17.25">
      <c r="A9" s="18" t="s">
        <v>78</v>
      </c>
      <c r="B9" s="19"/>
      <c r="C9" s="19"/>
    </row>
    <row r="10" spans="1:18" ht="32.25" customHeight="1">
      <c r="A10" s="145" t="s">
        <v>107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</row>
    <row r="11" spans="1:18" ht="17.25">
      <c r="A11" s="18"/>
      <c r="B11" s="19"/>
      <c r="C11" s="19"/>
    </row>
    <row r="12" spans="1:18">
      <c r="A12" s="140" t="s">
        <v>12</v>
      </c>
      <c r="B12" s="142" t="s">
        <v>73</v>
      </c>
      <c r="C12" s="143"/>
      <c r="D12" s="143"/>
      <c r="E12" s="143"/>
      <c r="F12" s="143"/>
      <c r="G12" s="143"/>
      <c r="H12" s="143"/>
      <c r="I12" s="144"/>
      <c r="J12" s="140" t="s">
        <v>119</v>
      </c>
      <c r="K12" s="142" t="s">
        <v>80</v>
      </c>
      <c r="L12" s="143"/>
      <c r="M12" s="143"/>
      <c r="N12" s="143"/>
      <c r="O12" s="143"/>
      <c r="P12" s="143"/>
      <c r="Q12" s="144"/>
    </row>
    <row r="13" spans="1:18" s="5" customFormat="1" ht="92.25" customHeight="1">
      <c r="A13" s="141"/>
      <c r="B13" s="60" t="s">
        <v>0</v>
      </c>
      <c r="C13" s="60" t="s">
        <v>1</v>
      </c>
      <c r="D13" s="60" t="s">
        <v>2</v>
      </c>
      <c r="E13" s="60" t="s">
        <v>3</v>
      </c>
      <c r="F13" s="60" t="s">
        <v>4</v>
      </c>
      <c r="G13" s="60" t="s">
        <v>115</v>
      </c>
      <c r="H13" s="60" t="s">
        <v>5</v>
      </c>
      <c r="I13" s="60" t="s">
        <v>6</v>
      </c>
      <c r="J13" s="141"/>
      <c r="K13" s="60" t="s">
        <v>7</v>
      </c>
      <c r="L13" s="60" t="s">
        <v>55</v>
      </c>
      <c r="M13" s="60" t="s">
        <v>8</v>
      </c>
      <c r="N13" s="60" t="s">
        <v>9</v>
      </c>
      <c r="O13" s="60" t="s">
        <v>10</v>
      </c>
      <c r="P13" s="76" t="s">
        <v>116</v>
      </c>
      <c r="Q13" s="60" t="s">
        <v>11</v>
      </c>
      <c r="R13" s="81"/>
    </row>
    <row r="14" spans="1:18">
      <c r="A14" s="61" t="s">
        <v>13</v>
      </c>
      <c r="B14" s="107">
        <v>7858278293.9899998</v>
      </c>
      <c r="C14" s="107">
        <v>6605820093.96</v>
      </c>
      <c r="D14" s="107">
        <v>1252458200.03</v>
      </c>
      <c r="E14" s="107">
        <v>1012094912.4100001</v>
      </c>
      <c r="F14" s="107">
        <v>170442178.5</v>
      </c>
      <c r="G14" s="107">
        <v>23796337.449999999</v>
      </c>
      <c r="H14" s="107">
        <v>5746594500.21</v>
      </c>
      <c r="I14" s="107">
        <v>1917445277.8299997</v>
      </c>
      <c r="J14" s="107">
        <v>11652841863.34</v>
      </c>
      <c r="K14" s="32">
        <f>B14/J14</f>
        <v>0.6743658230454711</v>
      </c>
      <c r="L14" s="32">
        <f>D14/J14</f>
        <v>0.10748092308454392</v>
      </c>
      <c r="M14" s="32">
        <f>H14/B14</f>
        <v>0.73127907732728015</v>
      </c>
      <c r="N14" s="32">
        <f>I14/B14</f>
        <v>0.24400322896383794</v>
      </c>
      <c r="O14" s="78">
        <f>F14/B14</f>
        <v>2.1689506546281764E-2</v>
      </c>
      <c r="P14" s="86">
        <f>G14/B14</f>
        <v>3.0281871626001594E-3</v>
      </c>
      <c r="Q14" s="82">
        <f>E14/I14</f>
        <v>0.52783509605833567</v>
      </c>
    </row>
    <row r="15" spans="1:18">
      <c r="A15" s="62" t="s">
        <v>14</v>
      </c>
      <c r="B15" s="108">
        <v>10576260795.98</v>
      </c>
      <c r="C15" s="108">
        <v>9031279647.1200008</v>
      </c>
      <c r="D15" s="108">
        <v>1544981148.8600001</v>
      </c>
      <c r="E15" s="108">
        <v>923367538.14999998</v>
      </c>
      <c r="F15" s="108">
        <v>316209010.42000002</v>
      </c>
      <c r="G15" s="120"/>
      <c r="H15" s="108">
        <v>7665303494.8699999</v>
      </c>
      <c r="I15" s="108">
        <v>2594748290.6900001</v>
      </c>
      <c r="J15" s="108">
        <v>20236201344.32</v>
      </c>
      <c r="K15" s="33">
        <f t="shared" ref="K15:K40" si="0">B15/J15</f>
        <v>0.52264061895927905</v>
      </c>
      <c r="L15" s="33">
        <f t="shared" ref="L15:L40" si="1">D15/J15</f>
        <v>7.6347389639590299E-2</v>
      </c>
      <c r="M15" s="33">
        <f t="shared" ref="M15:M40" si="2">H15/B15</f>
        <v>0.72476498478399431</v>
      </c>
      <c r="N15" s="33">
        <f t="shared" ref="N15:N40" si="3">I15/B15</f>
        <v>0.2453370185118974</v>
      </c>
      <c r="O15" s="79">
        <f t="shared" ref="O15:O40" si="4">F15/B15</f>
        <v>2.9897996704108316E-2</v>
      </c>
      <c r="P15" s="87">
        <f t="shared" ref="P15:P40" si="5">G15/B15</f>
        <v>0</v>
      </c>
      <c r="Q15" s="83">
        <f t="shared" ref="Q15:Q40" si="6">E15/I15</f>
        <v>0.35586015856068121</v>
      </c>
    </row>
    <row r="16" spans="1:18">
      <c r="A16" s="62" t="s">
        <v>15</v>
      </c>
      <c r="B16" s="108">
        <v>15382488097.75</v>
      </c>
      <c r="C16" s="108">
        <v>13609432079.969999</v>
      </c>
      <c r="D16" s="108">
        <v>1773056017.7800002</v>
      </c>
      <c r="E16" s="108">
        <v>1449253724.71</v>
      </c>
      <c r="F16" s="108">
        <v>472864556.64999998</v>
      </c>
      <c r="G16" s="108"/>
      <c r="H16" s="108">
        <v>11024246094.359999</v>
      </c>
      <c r="I16" s="108">
        <v>3885377446.7399998</v>
      </c>
      <c r="J16" s="108">
        <v>29259028126.040001</v>
      </c>
      <c r="K16" s="33">
        <f t="shared" si="0"/>
        <v>0.52573475890881916</v>
      </c>
      <c r="L16" s="33">
        <f t="shared" si="1"/>
        <v>6.0598595761354519E-2</v>
      </c>
      <c r="M16" s="33">
        <f t="shared" si="2"/>
        <v>0.71667509341174251</v>
      </c>
      <c r="N16" s="33">
        <f t="shared" si="3"/>
        <v>0.25258445981234434</v>
      </c>
      <c r="O16" s="79">
        <f t="shared" si="4"/>
        <v>3.0740446775913057E-2</v>
      </c>
      <c r="P16" s="87">
        <f t="shared" si="5"/>
        <v>0</v>
      </c>
      <c r="Q16" s="83">
        <f t="shared" si="6"/>
        <v>0.37300204280693161</v>
      </c>
    </row>
    <row r="17" spans="1:17">
      <c r="A17" s="62" t="s">
        <v>16</v>
      </c>
      <c r="B17" s="108">
        <v>5694998610.6799994</v>
      </c>
      <c r="C17" s="108">
        <v>5232437293.5799999</v>
      </c>
      <c r="D17" s="108">
        <v>462561317.10000002</v>
      </c>
      <c r="E17" s="108">
        <v>344171594.38999999</v>
      </c>
      <c r="F17" s="120"/>
      <c r="G17" s="120"/>
      <c r="H17" s="108">
        <v>4682988180.4000006</v>
      </c>
      <c r="I17" s="108">
        <v>1012010430.2800001</v>
      </c>
      <c r="J17" s="108">
        <v>10832918771.42</v>
      </c>
      <c r="K17" s="33">
        <f t="shared" si="0"/>
        <v>0.52571229701314259</v>
      </c>
      <c r="L17" s="33">
        <f t="shared" si="1"/>
        <v>4.2699601728793043E-2</v>
      </c>
      <c r="M17" s="33">
        <f t="shared" si="2"/>
        <v>0.82229838855761161</v>
      </c>
      <c r="N17" s="33">
        <f t="shared" si="3"/>
        <v>0.17770161144238858</v>
      </c>
      <c r="O17" s="79">
        <f t="shared" si="4"/>
        <v>0</v>
      </c>
      <c r="P17" s="87">
        <f t="shared" si="5"/>
        <v>0</v>
      </c>
      <c r="Q17" s="83">
        <f t="shared" si="6"/>
        <v>0.34008700314953827</v>
      </c>
    </row>
    <row r="18" spans="1:17">
      <c r="A18" s="62" t="s">
        <v>17</v>
      </c>
      <c r="B18" s="108">
        <v>44020642060.169998</v>
      </c>
      <c r="C18" s="108">
        <v>36632685184.759995</v>
      </c>
      <c r="D18" s="108">
        <v>7387956875.4099998</v>
      </c>
      <c r="E18" s="108">
        <v>5905725836.4799995</v>
      </c>
      <c r="F18" s="108">
        <v>1866791790.23</v>
      </c>
      <c r="G18" s="120"/>
      <c r="H18" s="108">
        <v>27573319182.869999</v>
      </c>
      <c r="I18" s="108">
        <v>14580531087.07</v>
      </c>
      <c r="J18" s="108">
        <v>72046894213.330002</v>
      </c>
      <c r="K18" s="33">
        <f t="shared" si="0"/>
        <v>0.61099985697961379</v>
      </c>
      <c r="L18" s="33">
        <f t="shared" si="1"/>
        <v>0.10254372455715227</v>
      </c>
      <c r="M18" s="33">
        <f t="shared" si="2"/>
        <v>0.62637249009637719</v>
      </c>
      <c r="N18" s="33">
        <f t="shared" si="3"/>
        <v>0.33122031857555539</v>
      </c>
      <c r="O18" s="79">
        <f t="shared" si="4"/>
        <v>4.2407191328067396E-2</v>
      </c>
      <c r="P18" s="87">
        <f t="shared" si="5"/>
        <v>0</v>
      </c>
      <c r="Q18" s="83">
        <f t="shared" si="6"/>
        <v>0.40504188778947781</v>
      </c>
    </row>
    <row r="19" spans="1:17">
      <c r="A19" s="62" t="s">
        <v>18</v>
      </c>
      <c r="B19" s="108">
        <v>25718351049.52</v>
      </c>
      <c r="C19" s="108">
        <v>20494089417.600002</v>
      </c>
      <c r="D19" s="108">
        <v>5224261631.9200001</v>
      </c>
      <c r="E19" s="108">
        <v>4456829666.8900003</v>
      </c>
      <c r="F19" s="108">
        <v>1020495172.24</v>
      </c>
      <c r="G19" s="108">
        <v>620516.86</v>
      </c>
      <c r="H19" s="108">
        <v>17897327788.150002</v>
      </c>
      <c r="I19" s="108">
        <v>6799907572.2700005</v>
      </c>
      <c r="J19" s="108">
        <v>41764818437.949997</v>
      </c>
      <c r="K19" s="33">
        <f t="shared" si="0"/>
        <v>0.6157898444531672</v>
      </c>
      <c r="L19" s="33">
        <f t="shared" si="1"/>
        <v>0.12508761745682404</v>
      </c>
      <c r="M19" s="33">
        <f t="shared" si="2"/>
        <v>0.69589717294429854</v>
      </c>
      <c r="N19" s="33">
        <f t="shared" si="3"/>
        <v>0.26439904950270565</v>
      </c>
      <c r="O19" s="79">
        <f t="shared" si="4"/>
        <v>3.96796501562275E-2</v>
      </c>
      <c r="P19" s="87">
        <f t="shared" si="5"/>
        <v>2.4127396768370232E-5</v>
      </c>
      <c r="Q19" s="83">
        <f t="shared" si="6"/>
        <v>0.65542503622621817</v>
      </c>
    </row>
    <row r="20" spans="1:17">
      <c r="A20" s="62" t="s">
        <v>19</v>
      </c>
      <c r="B20" s="108">
        <v>24147537899.810001</v>
      </c>
      <c r="C20" s="108">
        <v>17772498669.330002</v>
      </c>
      <c r="D20" s="108">
        <v>6375039230.4799995</v>
      </c>
      <c r="E20" s="108">
        <v>5754725734.8100004</v>
      </c>
      <c r="F20" s="108">
        <v>786244946.05999994</v>
      </c>
      <c r="G20" s="120"/>
      <c r="H20" s="108">
        <v>16391068742.540001</v>
      </c>
      <c r="I20" s="108">
        <v>6970224211.2099991</v>
      </c>
      <c r="J20" s="108">
        <v>41899183021.709999</v>
      </c>
      <c r="K20" s="33">
        <f t="shared" si="0"/>
        <v>0.57632479104182033</v>
      </c>
      <c r="L20" s="33">
        <f t="shared" si="1"/>
        <v>0.15215187434983596</v>
      </c>
      <c r="M20" s="33">
        <f t="shared" si="2"/>
        <v>0.67878840528371087</v>
      </c>
      <c r="N20" s="33">
        <f t="shared" si="3"/>
        <v>0.28865154866429849</v>
      </c>
      <c r="O20" s="79">
        <f t="shared" si="4"/>
        <v>3.2560046051990511E-2</v>
      </c>
      <c r="P20" s="87">
        <f t="shared" si="5"/>
        <v>0</v>
      </c>
      <c r="Q20" s="83">
        <f t="shared" si="6"/>
        <v>0.8256155842956745</v>
      </c>
    </row>
    <row r="21" spans="1:17">
      <c r="A21" s="62" t="s">
        <v>20</v>
      </c>
      <c r="B21" s="108">
        <v>14256625030.25</v>
      </c>
      <c r="C21" s="108">
        <v>12846839644.92</v>
      </c>
      <c r="D21" s="108">
        <v>1409785385.3299999</v>
      </c>
      <c r="E21" s="108">
        <v>1086800629.73</v>
      </c>
      <c r="F21" s="108">
        <v>192151617.28999999</v>
      </c>
      <c r="G21" s="120"/>
      <c r="H21" s="108">
        <v>8637365873.6900005</v>
      </c>
      <c r="I21" s="108">
        <v>5427107539.2700005</v>
      </c>
      <c r="J21" s="108">
        <v>30896824722.029999</v>
      </c>
      <c r="K21" s="33">
        <f t="shared" si="0"/>
        <v>0.46142686695195467</v>
      </c>
      <c r="L21" s="33">
        <f t="shared" si="1"/>
        <v>4.5628811310334985E-2</v>
      </c>
      <c r="M21" s="33">
        <f t="shared" si="2"/>
        <v>0.6058492704523728</v>
      </c>
      <c r="N21" s="33">
        <f t="shared" si="3"/>
        <v>0.38067267167051472</v>
      </c>
      <c r="O21" s="79">
        <f t="shared" si="4"/>
        <v>1.3478057877112481E-2</v>
      </c>
      <c r="P21" s="87">
        <f t="shared" si="5"/>
        <v>0</v>
      </c>
      <c r="Q21" s="83">
        <f t="shared" si="6"/>
        <v>0.20025411729287115</v>
      </c>
    </row>
    <row r="22" spans="1:17">
      <c r="A22" s="62" t="s">
        <v>21</v>
      </c>
      <c r="B22" s="108">
        <v>28679117362.550003</v>
      </c>
      <c r="C22" s="108">
        <v>23705705865.41</v>
      </c>
      <c r="D22" s="108">
        <v>4973411497.1400003</v>
      </c>
      <c r="E22" s="108">
        <v>4215993229.9199996</v>
      </c>
      <c r="F22" s="108">
        <v>148673290.44</v>
      </c>
      <c r="G22" s="120"/>
      <c r="H22" s="108">
        <v>18408932362.649998</v>
      </c>
      <c r="I22" s="108">
        <v>10121511709.460001</v>
      </c>
      <c r="J22" s="108">
        <v>46946528149.169998</v>
      </c>
      <c r="K22" s="33">
        <f t="shared" si="0"/>
        <v>0.61088899420684939</v>
      </c>
      <c r="L22" s="33">
        <f t="shared" si="1"/>
        <v>0.10593779121082736</v>
      </c>
      <c r="M22" s="33">
        <f t="shared" si="2"/>
        <v>0.64189326784125156</v>
      </c>
      <c r="N22" s="33">
        <f t="shared" si="3"/>
        <v>0.35292270614565546</v>
      </c>
      <c r="O22" s="79">
        <f t="shared" si="4"/>
        <v>5.184026013092779E-3</v>
      </c>
      <c r="P22" s="87">
        <f t="shared" si="5"/>
        <v>0</v>
      </c>
      <c r="Q22" s="83">
        <f t="shared" si="6"/>
        <v>0.41653789976644995</v>
      </c>
    </row>
    <row r="23" spans="1:17">
      <c r="A23" s="62" t="s">
        <v>22</v>
      </c>
      <c r="B23" s="108">
        <v>17385580365.209999</v>
      </c>
      <c r="C23" s="108">
        <v>13401336744.959999</v>
      </c>
      <c r="D23" s="108">
        <v>3984243620.25</v>
      </c>
      <c r="E23" s="108">
        <v>2206841805.4700003</v>
      </c>
      <c r="F23" s="120">
        <v>699305.07</v>
      </c>
      <c r="G23" s="108">
        <v>15666708.24</v>
      </c>
      <c r="H23" s="108">
        <v>12109558409</v>
      </c>
      <c r="I23" s="108">
        <v>5259655942.8999996</v>
      </c>
      <c r="J23" s="108">
        <v>35589294560.330002</v>
      </c>
      <c r="K23" s="33">
        <f t="shared" si="0"/>
        <v>0.48850589987779719</v>
      </c>
      <c r="L23" s="33">
        <f t="shared" si="1"/>
        <v>0.11195062081087387</v>
      </c>
      <c r="M23" s="33">
        <f t="shared" si="2"/>
        <v>0.69652885636376216</v>
      </c>
      <c r="N23" s="33">
        <f t="shared" si="3"/>
        <v>0.30252978804348751</v>
      </c>
      <c r="O23" s="79">
        <f t="shared" si="4"/>
        <v>4.0223280172997152E-5</v>
      </c>
      <c r="P23" s="87">
        <f t="shared" si="5"/>
        <v>9.0113231257728927E-4</v>
      </c>
      <c r="Q23" s="83">
        <f t="shared" si="6"/>
        <v>0.41957911875376797</v>
      </c>
    </row>
    <row r="24" spans="1:17">
      <c r="A24" s="62" t="s">
        <v>23</v>
      </c>
      <c r="B24" s="108">
        <v>86470900454.439987</v>
      </c>
      <c r="C24" s="108">
        <v>66677779015.82</v>
      </c>
      <c r="D24" s="108">
        <v>19793121438.619999</v>
      </c>
      <c r="E24" s="108">
        <v>14748681097.969999</v>
      </c>
      <c r="F24" s="120"/>
      <c r="G24" s="108"/>
      <c r="H24" s="108">
        <v>50934728110.68</v>
      </c>
      <c r="I24" s="108">
        <v>35536172343.760002</v>
      </c>
      <c r="J24" s="108">
        <v>117720254633.13</v>
      </c>
      <c r="K24" s="33">
        <f t="shared" si="0"/>
        <v>0.73454564572530656</v>
      </c>
      <c r="L24" s="33">
        <f t="shared" si="1"/>
        <v>0.16813692342328337</v>
      </c>
      <c r="M24" s="33">
        <f t="shared" si="2"/>
        <v>0.5890389465473026</v>
      </c>
      <c r="N24" s="33">
        <f t="shared" si="3"/>
        <v>0.41096105345269757</v>
      </c>
      <c r="O24" s="79">
        <f t="shared" si="4"/>
        <v>0</v>
      </c>
      <c r="P24" s="87">
        <f t="shared" si="5"/>
        <v>0</v>
      </c>
      <c r="Q24" s="83">
        <f t="shared" si="6"/>
        <v>0.41503291224778754</v>
      </c>
    </row>
    <row r="25" spans="1:17">
      <c r="A25" s="62" t="s">
        <v>24</v>
      </c>
      <c r="B25" s="108">
        <v>17041687357.92</v>
      </c>
      <c r="C25" s="108">
        <v>12905507601.110001</v>
      </c>
      <c r="D25" s="108">
        <v>4136179756.8099999</v>
      </c>
      <c r="E25" s="108">
        <v>3872720197.98</v>
      </c>
      <c r="F25" s="108">
        <v>209178698.62</v>
      </c>
      <c r="G25" s="120">
        <v>0</v>
      </c>
      <c r="H25" s="108">
        <v>11074349601.74</v>
      </c>
      <c r="I25" s="108">
        <v>5758159057.5599995</v>
      </c>
      <c r="J25" s="108">
        <v>23108985860.900002</v>
      </c>
      <c r="K25" s="33">
        <f t="shared" si="0"/>
        <v>0.73744851723477123</v>
      </c>
      <c r="L25" s="33">
        <f t="shared" si="1"/>
        <v>0.17898577556396983</v>
      </c>
      <c r="M25" s="33">
        <f t="shared" si="2"/>
        <v>0.64983879642606379</v>
      </c>
      <c r="N25" s="33">
        <f t="shared" si="3"/>
        <v>0.33788667381484011</v>
      </c>
      <c r="O25" s="79">
        <f t="shared" si="4"/>
        <v>1.2274529759096051E-2</v>
      </c>
      <c r="P25" s="87">
        <f t="shared" si="5"/>
        <v>0</v>
      </c>
      <c r="Q25" s="83">
        <f t="shared" si="6"/>
        <v>0.67256221289952556</v>
      </c>
    </row>
    <row r="26" spans="1:17">
      <c r="A26" s="62" t="s">
        <v>25</v>
      </c>
      <c r="B26" s="108">
        <v>22162825883.02</v>
      </c>
      <c r="C26" s="108">
        <v>17303326610.379997</v>
      </c>
      <c r="D26" s="108">
        <v>4859499272.6400003</v>
      </c>
      <c r="E26" s="108">
        <v>4248808178.1900001</v>
      </c>
      <c r="F26" s="108">
        <v>0</v>
      </c>
      <c r="G26" s="120"/>
      <c r="H26" s="108">
        <v>16280725275.940001</v>
      </c>
      <c r="I26" s="108">
        <v>5882100607.0800009</v>
      </c>
      <c r="J26" s="108">
        <v>38839487610.68</v>
      </c>
      <c r="K26" s="33">
        <f t="shared" si="0"/>
        <v>0.5706261139481591</v>
      </c>
      <c r="L26" s="33">
        <f t="shared" si="1"/>
        <v>0.12511749179985951</v>
      </c>
      <c r="M26" s="33">
        <f t="shared" si="2"/>
        <v>0.7345960917562161</v>
      </c>
      <c r="N26" s="33">
        <f t="shared" si="3"/>
        <v>0.26540390824378396</v>
      </c>
      <c r="O26" s="79">
        <f t="shared" si="4"/>
        <v>0</v>
      </c>
      <c r="P26" s="87">
        <f t="shared" si="5"/>
        <v>0</v>
      </c>
      <c r="Q26" s="83">
        <f t="shared" si="6"/>
        <v>0.7223283758655733</v>
      </c>
    </row>
    <row r="27" spans="1:17">
      <c r="A27" s="62" t="s">
        <v>26</v>
      </c>
      <c r="B27" s="108">
        <v>26952721824.630001</v>
      </c>
      <c r="C27" s="108">
        <v>21391182578.999996</v>
      </c>
      <c r="D27" s="108">
        <v>5561539245.6300001</v>
      </c>
      <c r="E27" s="108">
        <v>4666085194.0200005</v>
      </c>
      <c r="F27" s="108">
        <v>17399564.899999999</v>
      </c>
      <c r="G27" s="120"/>
      <c r="H27" s="108">
        <v>19214420511.560001</v>
      </c>
      <c r="I27" s="108">
        <v>7720901748.1700001</v>
      </c>
      <c r="J27" s="108">
        <v>46579377916.389999</v>
      </c>
      <c r="K27" s="33">
        <f t="shared" si="0"/>
        <v>0.57864065666592079</v>
      </c>
      <c r="L27" s="33">
        <f t="shared" si="1"/>
        <v>0.11939917393514712</v>
      </c>
      <c r="M27" s="33">
        <f t="shared" si="2"/>
        <v>0.71289351170468551</v>
      </c>
      <c r="N27" s="33">
        <f t="shared" si="3"/>
        <v>0.28646092956424413</v>
      </c>
      <c r="O27" s="79">
        <f t="shared" si="4"/>
        <v>6.4555873107033986E-4</v>
      </c>
      <c r="P27" s="87">
        <f t="shared" si="5"/>
        <v>0</v>
      </c>
      <c r="Q27" s="83">
        <f t="shared" si="6"/>
        <v>0.60434458904051602</v>
      </c>
    </row>
    <row r="28" spans="1:17">
      <c r="A28" s="62" t="s">
        <v>27</v>
      </c>
      <c r="B28" s="108">
        <v>15695880204.890001</v>
      </c>
      <c r="C28" s="108">
        <v>13633714486.84</v>
      </c>
      <c r="D28" s="108">
        <v>2062165718.0500002</v>
      </c>
      <c r="E28" s="108">
        <v>1595165568.5700002</v>
      </c>
      <c r="F28" s="120"/>
      <c r="G28" s="120"/>
      <c r="H28" s="108">
        <v>10950141746.540001</v>
      </c>
      <c r="I28" s="108">
        <v>4745738458.3499994</v>
      </c>
      <c r="J28" s="108">
        <v>22522271117.93</v>
      </c>
      <c r="K28" s="33">
        <f t="shared" si="0"/>
        <v>0.69690486020277487</v>
      </c>
      <c r="L28" s="33">
        <f t="shared" si="1"/>
        <v>9.156117992063012E-2</v>
      </c>
      <c r="M28" s="33">
        <f t="shared" si="2"/>
        <v>0.69764432472723126</v>
      </c>
      <c r="N28" s="33">
        <f t="shared" si="3"/>
        <v>0.30235567527276869</v>
      </c>
      <c r="O28" s="79">
        <f t="shared" si="4"/>
        <v>0</v>
      </c>
      <c r="P28" s="87">
        <f t="shared" si="5"/>
        <v>0</v>
      </c>
      <c r="Q28" s="83">
        <f t="shared" si="6"/>
        <v>0.33612589116944469</v>
      </c>
    </row>
    <row r="29" spans="1:17">
      <c r="A29" s="62" t="s">
        <v>28</v>
      </c>
      <c r="B29" s="108">
        <v>29434450166.079998</v>
      </c>
      <c r="C29" s="108">
        <v>25066087277.420002</v>
      </c>
      <c r="D29" s="108">
        <v>4368362888.6599998</v>
      </c>
      <c r="E29" s="108">
        <v>3702755444.29</v>
      </c>
      <c r="F29" s="120">
        <v>109471125.79000001</v>
      </c>
      <c r="G29" s="108">
        <v>7175794.5199999996</v>
      </c>
      <c r="H29" s="108">
        <v>18730702805.959999</v>
      </c>
      <c r="I29" s="108">
        <v>10587100439.809999</v>
      </c>
      <c r="J29" s="108">
        <v>50807307675.419998</v>
      </c>
      <c r="K29" s="33">
        <f t="shared" si="0"/>
        <v>0.57933497193200123</v>
      </c>
      <c r="L29" s="33">
        <f t="shared" si="1"/>
        <v>8.5979027201501648E-2</v>
      </c>
      <c r="M29" s="33">
        <f t="shared" si="2"/>
        <v>0.63635307268437091</v>
      </c>
      <c r="N29" s="33">
        <f t="shared" si="3"/>
        <v>0.3596839886620502</v>
      </c>
      <c r="O29" s="79">
        <f t="shared" si="4"/>
        <v>3.7191496757141254E-3</v>
      </c>
      <c r="P29" s="87">
        <f t="shared" si="5"/>
        <v>2.4378897786476482E-4</v>
      </c>
      <c r="Q29" s="83">
        <f t="shared" si="6"/>
        <v>0.34974216645444911</v>
      </c>
    </row>
    <row r="30" spans="1:17">
      <c r="A30" s="62" t="s">
        <v>29</v>
      </c>
      <c r="B30" s="108">
        <v>12866164436.700001</v>
      </c>
      <c r="C30" s="108">
        <v>9050935508.5400009</v>
      </c>
      <c r="D30" s="108">
        <v>3815228928.1600008</v>
      </c>
      <c r="E30" s="108">
        <v>3429509309.3000002</v>
      </c>
      <c r="F30" s="108">
        <v>295035260.49000001</v>
      </c>
      <c r="G30" s="108">
        <v>6435764.7800000003</v>
      </c>
      <c r="H30" s="108">
        <v>9124540824.1299992</v>
      </c>
      <c r="I30" s="108">
        <v>3440152587.3000002</v>
      </c>
      <c r="J30" s="108">
        <v>21347786791.080002</v>
      </c>
      <c r="K30" s="33">
        <f t="shared" si="0"/>
        <v>0.60269312986000134</v>
      </c>
      <c r="L30" s="33">
        <f t="shared" si="1"/>
        <v>0.17871777367357647</v>
      </c>
      <c r="M30" s="33">
        <f t="shared" si="2"/>
        <v>0.70918888601351671</v>
      </c>
      <c r="N30" s="33">
        <f t="shared" si="3"/>
        <v>0.26737980881754947</v>
      </c>
      <c r="O30" s="79">
        <f t="shared" si="4"/>
        <v>2.2931096671547951E-2</v>
      </c>
      <c r="P30" s="87">
        <f t="shared" si="5"/>
        <v>5.0020849738577474E-4</v>
      </c>
      <c r="Q30" s="83">
        <f t="shared" si="6"/>
        <v>0.99690616106992125</v>
      </c>
    </row>
    <row r="31" spans="1:17">
      <c r="A31" s="62" t="s">
        <v>69</v>
      </c>
      <c r="B31" s="108">
        <v>46001241180.07</v>
      </c>
      <c r="C31" s="108">
        <v>37434213819.93</v>
      </c>
      <c r="D31" s="108">
        <v>8567027360.1400003</v>
      </c>
      <c r="E31" s="108">
        <v>6851470894.1599998</v>
      </c>
      <c r="F31" s="108">
        <v>925244875.07999992</v>
      </c>
      <c r="G31" s="120"/>
      <c r="H31" s="108">
        <v>29178342586.600002</v>
      </c>
      <c r="I31" s="108">
        <v>15897653718.390001</v>
      </c>
      <c r="J31" s="108">
        <v>71562057716.639999</v>
      </c>
      <c r="K31" s="33">
        <f t="shared" si="0"/>
        <v>0.64281607667317731</v>
      </c>
      <c r="L31" s="33">
        <f t="shared" si="1"/>
        <v>0.11971465932495047</v>
      </c>
      <c r="M31" s="33">
        <f t="shared" si="2"/>
        <v>0.63429468071051731</v>
      </c>
      <c r="N31" s="33">
        <f t="shared" si="3"/>
        <v>0.34559184297135109</v>
      </c>
      <c r="O31" s="79">
        <f t="shared" si="4"/>
        <v>2.0113476318131641E-2</v>
      </c>
      <c r="P31" s="87">
        <f t="shared" si="5"/>
        <v>0</v>
      </c>
      <c r="Q31" s="83">
        <f t="shared" si="6"/>
        <v>0.43097371571469018</v>
      </c>
    </row>
    <row r="32" spans="1:17">
      <c r="A32" s="62" t="s">
        <v>30</v>
      </c>
      <c r="B32" s="108">
        <v>71148657405.679993</v>
      </c>
      <c r="C32" s="108">
        <v>56436363016.93</v>
      </c>
      <c r="D32" s="108">
        <v>14712294388.75</v>
      </c>
      <c r="E32" s="108">
        <v>10050744023.199999</v>
      </c>
      <c r="F32" s="108">
        <v>1848837205</v>
      </c>
      <c r="G32" s="120">
        <v>0</v>
      </c>
      <c r="H32" s="108">
        <v>40017579237.040001</v>
      </c>
      <c r="I32" s="108">
        <v>29282240963.639999</v>
      </c>
      <c r="J32" s="108">
        <v>106555756842.87</v>
      </c>
      <c r="K32" s="33">
        <f t="shared" si="0"/>
        <v>0.66771293746801241</v>
      </c>
      <c r="L32" s="33">
        <f t="shared" si="1"/>
        <v>0.13807132363993385</v>
      </c>
      <c r="M32" s="33">
        <f t="shared" si="2"/>
        <v>0.56245023723870424</v>
      </c>
      <c r="N32" s="33">
        <f t="shared" si="3"/>
        <v>0.41156420980197328</v>
      </c>
      <c r="O32" s="79">
        <f t="shared" si="4"/>
        <v>2.5985552959322634E-2</v>
      </c>
      <c r="P32" s="87">
        <f t="shared" si="5"/>
        <v>0</v>
      </c>
      <c r="Q32" s="83">
        <f t="shared" si="6"/>
        <v>0.34323684569360968</v>
      </c>
    </row>
    <row r="33" spans="1:17">
      <c r="A33" s="62" t="s">
        <v>70</v>
      </c>
      <c r="B33" s="108">
        <v>18567758355.16</v>
      </c>
      <c r="C33" s="108">
        <v>13458227926.030001</v>
      </c>
      <c r="D33" s="108">
        <v>5109530429.1300001</v>
      </c>
      <c r="E33" s="108">
        <v>4039178891.0500002</v>
      </c>
      <c r="F33" s="108">
        <v>196558256</v>
      </c>
      <c r="G33" s="108">
        <v>155895.94</v>
      </c>
      <c r="H33" s="108">
        <v>11457404210.360001</v>
      </c>
      <c r="I33" s="108">
        <v>6913639992.8599997</v>
      </c>
      <c r="J33" s="108">
        <v>20958175998.75</v>
      </c>
      <c r="K33" s="33">
        <f t="shared" si="0"/>
        <v>0.88594343115867669</v>
      </c>
      <c r="L33" s="33">
        <f t="shared" si="1"/>
        <v>0.24379652262843607</v>
      </c>
      <c r="M33" s="33">
        <f t="shared" si="2"/>
        <v>0.61705909734526332</v>
      </c>
      <c r="N33" s="33">
        <f t="shared" si="3"/>
        <v>0.37234650842699551</v>
      </c>
      <c r="O33" s="79">
        <f t="shared" si="4"/>
        <v>1.0585998171684319E-2</v>
      </c>
      <c r="P33" s="87">
        <f t="shared" si="5"/>
        <v>8.3960560568517067E-6</v>
      </c>
      <c r="Q33" s="83">
        <f t="shared" si="6"/>
        <v>0.58423332647077753</v>
      </c>
    </row>
    <row r="34" spans="1:17">
      <c r="A34" s="62" t="s">
        <v>31</v>
      </c>
      <c r="B34" s="108">
        <v>10619628873.399998</v>
      </c>
      <c r="C34" s="108">
        <v>7950634633.3000002</v>
      </c>
      <c r="D34" s="108">
        <v>2668994240.0999999</v>
      </c>
      <c r="E34" s="108">
        <v>1598008096.5699999</v>
      </c>
      <c r="F34" s="108">
        <v>81420774.090000004</v>
      </c>
      <c r="G34" s="108">
        <v>11944416.16</v>
      </c>
      <c r="H34" s="108">
        <v>8614133391.6399994</v>
      </c>
      <c r="I34" s="108">
        <v>1912130291.51</v>
      </c>
      <c r="J34" s="108">
        <v>17349092801.32</v>
      </c>
      <c r="K34" s="33">
        <f t="shared" si="0"/>
        <v>0.61211436211765535</v>
      </c>
      <c r="L34" s="33">
        <f t="shared" si="1"/>
        <v>0.15384056507536409</v>
      </c>
      <c r="M34" s="33">
        <f t="shared" si="2"/>
        <v>0.81115201805372361</v>
      </c>
      <c r="N34" s="33">
        <f t="shared" si="3"/>
        <v>0.18005622553340786</v>
      </c>
      <c r="O34" s="79">
        <f t="shared" si="4"/>
        <v>7.667007487798601E-3</v>
      </c>
      <c r="P34" s="87">
        <f t="shared" si="5"/>
        <v>1.1247489250700959E-3</v>
      </c>
      <c r="Q34" s="83">
        <f t="shared" si="6"/>
        <v>0.83572134371034978</v>
      </c>
    </row>
    <row r="35" spans="1:17">
      <c r="A35" s="62" t="s">
        <v>71</v>
      </c>
      <c r="B35" s="108">
        <v>5643923021.2300005</v>
      </c>
      <c r="C35" s="108">
        <v>5000463046.9100008</v>
      </c>
      <c r="D35" s="108">
        <v>643459974.31999993</v>
      </c>
      <c r="E35" s="108">
        <v>398021420.81</v>
      </c>
      <c r="F35" s="108">
        <v>137734282.79999998</v>
      </c>
      <c r="G35" s="108">
        <v>45525189.939999998</v>
      </c>
      <c r="H35" s="108">
        <v>5059945933.6500006</v>
      </c>
      <c r="I35" s="108">
        <v>400717614.83999997</v>
      </c>
      <c r="J35" s="108">
        <v>9261391598.1100006</v>
      </c>
      <c r="K35" s="33">
        <f t="shared" si="0"/>
        <v>0.60940334521453265</v>
      </c>
      <c r="L35" s="33">
        <f t="shared" si="1"/>
        <v>6.9477677031960589E-2</v>
      </c>
      <c r="M35" s="33">
        <f t="shared" si="2"/>
        <v>0.89652993398681546</v>
      </c>
      <c r="N35" s="33">
        <f t="shared" si="3"/>
        <v>7.0999837051758746E-2</v>
      </c>
      <c r="O35" s="79">
        <f t="shared" si="4"/>
        <v>2.4403997411357865E-2</v>
      </c>
      <c r="P35" s="87">
        <f t="shared" si="5"/>
        <v>8.0662315500679045E-3</v>
      </c>
      <c r="Q35" s="83">
        <f t="shared" si="6"/>
        <v>0.99327158594943099</v>
      </c>
    </row>
    <row r="36" spans="1:17">
      <c r="A36" s="62" t="s">
        <v>32</v>
      </c>
      <c r="B36" s="108">
        <v>48962304763.190002</v>
      </c>
      <c r="C36" s="108">
        <v>35216724916.239998</v>
      </c>
      <c r="D36" s="108">
        <v>13745579846.950001</v>
      </c>
      <c r="E36" s="108">
        <v>10550732688.060001</v>
      </c>
      <c r="F36" s="108">
        <v>552412571.14999998</v>
      </c>
      <c r="G36" s="120">
        <v>0</v>
      </c>
      <c r="H36" s="108">
        <v>27727745947.349998</v>
      </c>
      <c r="I36" s="108">
        <v>20682146244.689999</v>
      </c>
      <c r="J36" s="108">
        <v>68145851160.75</v>
      </c>
      <c r="K36" s="33">
        <f t="shared" si="0"/>
        <v>0.71849281987383617</v>
      </c>
      <c r="L36" s="33">
        <f t="shared" si="1"/>
        <v>0.20170824214265665</v>
      </c>
      <c r="M36" s="33">
        <f t="shared" si="2"/>
        <v>0.5663080216802987</v>
      </c>
      <c r="N36" s="33">
        <f t="shared" si="3"/>
        <v>0.4224095729300491</v>
      </c>
      <c r="O36" s="79">
        <f t="shared" si="4"/>
        <v>1.1282405389652026E-2</v>
      </c>
      <c r="P36" s="87">
        <f t="shared" si="5"/>
        <v>0</v>
      </c>
      <c r="Q36" s="83">
        <f t="shared" si="6"/>
        <v>0.51013722479449297</v>
      </c>
    </row>
    <row r="37" spans="1:17">
      <c r="A37" s="62" t="s">
        <v>33</v>
      </c>
      <c r="B37" s="108">
        <v>32219197627.5</v>
      </c>
      <c r="C37" s="108">
        <v>26042753511.590004</v>
      </c>
      <c r="D37" s="108">
        <v>6176444115.9099998</v>
      </c>
      <c r="E37" s="108">
        <v>4327625725.8399992</v>
      </c>
      <c r="F37" s="108">
        <v>68456486.230000004</v>
      </c>
      <c r="G37" s="120"/>
      <c r="H37" s="108">
        <v>20380896349.259998</v>
      </c>
      <c r="I37" s="108">
        <v>11769844792.009998</v>
      </c>
      <c r="J37" s="108">
        <v>53646592063.239998</v>
      </c>
      <c r="K37" s="33">
        <f t="shared" si="0"/>
        <v>0.60058237417055627</v>
      </c>
      <c r="L37" s="33">
        <f t="shared" si="1"/>
        <v>0.11513208720936172</v>
      </c>
      <c r="M37" s="33">
        <f t="shared" si="2"/>
        <v>0.63256995363113344</v>
      </c>
      <c r="N37" s="33">
        <f t="shared" si="3"/>
        <v>0.36530533528755854</v>
      </c>
      <c r="O37" s="79">
        <f t="shared" si="4"/>
        <v>2.1247110813079483E-3</v>
      </c>
      <c r="P37" s="87">
        <f t="shared" si="5"/>
        <v>0</v>
      </c>
      <c r="Q37" s="83">
        <f t="shared" si="6"/>
        <v>0.36768757807051317</v>
      </c>
    </row>
    <row r="38" spans="1:17">
      <c r="A38" s="62" t="s">
        <v>34</v>
      </c>
      <c r="B38" s="108">
        <v>10415578804.800001</v>
      </c>
      <c r="C38" s="108">
        <v>8586907700.8400002</v>
      </c>
      <c r="D38" s="108">
        <v>1828671103.96</v>
      </c>
      <c r="E38" s="108">
        <v>1275332604.5900002</v>
      </c>
      <c r="F38" s="120"/>
      <c r="G38" s="120"/>
      <c r="H38" s="108">
        <v>6978511751.3400011</v>
      </c>
      <c r="I38" s="108">
        <v>3437067053.46</v>
      </c>
      <c r="J38" s="108">
        <v>16829594936.16</v>
      </c>
      <c r="K38" s="33">
        <f t="shared" si="0"/>
        <v>0.6188846995016577</v>
      </c>
      <c r="L38" s="33">
        <f t="shared" si="1"/>
        <v>0.10865805807547541</v>
      </c>
      <c r="M38" s="33">
        <f t="shared" si="2"/>
        <v>0.67000710014540588</v>
      </c>
      <c r="N38" s="33">
        <f t="shared" si="3"/>
        <v>0.32999289985459412</v>
      </c>
      <c r="O38" s="79">
        <f t="shared" si="4"/>
        <v>0</v>
      </c>
      <c r="P38" s="87">
        <f t="shared" si="5"/>
        <v>0</v>
      </c>
      <c r="Q38" s="83">
        <f t="shared" si="6"/>
        <v>0.37105258196989732</v>
      </c>
    </row>
    <row r="39" spans="1:17">
      <c r="A39" s="62" t="s">
        <v>35</v>
      </c>
      <c r="B39" s="108">
        <v>160200871235.56</v>
      </c>
      <c r="C39" s="108">
        <v>139551971844.49002</v>
      </c>
      <c r="D39" s="108">
        <v>20648899391.069996</v>
      </c>
      <c r="E39" s="108">
        <v>18290342411.769997</v>
      </c>
      <c r="F39" s="120"/>
      <c r="G39" s="108"/>
      <c r="H39" s="108">
        <v>96573312655.75</v>
      </c>
      <c r="I39" s="108">
        <v>63627558579.810005</v>
      </c>
      <c r="J39" s="108">
        <v>279170988510.08002</v>
      </c>
      <c r="K39" s="33">
        <f t="shared" si="0"/>
        <v>0.57384498328620426</v>
      </c>
      <c r="L39" s="33">
        <f t="shared" si="1"/>
        <v>7.3965061703839707E-2</v>
      </c>
      <c r="M39" s="33">
        <f t="shared" si="2"/>
        <v>0.60282638858903714</v>
      </c>
      <c r="N39" s="33">
        <f t="shared" si="3"/>
        <v>0.39717361141096286</v>
      </c>
      <c r="O39" s="79">
        <f t="shared" si="4"/>
        <v>0</v>
      </c>
      <c r="P39" s="87">
        <f t="shared" si="5"/>
        <v>0</v>
      </c>
      <c r="Q39" s="83">
        <f t="shared" si="6"/>
        <v>0.28745944084634106</v>
      </c>
    </row>
    <row r="40" spans="1:17">
      <c r="A40" s="63" t="s">
        <v>72</v>
      </c>
      <c r="B40" s="109">
        <v>11965799392.029999</v>
      </c>
      <c r="C40" s="109">
        <v>8771925899.2499981</v>
      </c>
      <c r="D40" s="109">
        <v>3193873492.7800002</v>
      </c>
      <c r="E40" s="109">
        <v>2153533645.7200003</v>
      </c>
      <c r="F40" s="121">
        <v>20718279.73</v>
      </c>
      <c r="G40" s="109">
        <v>61252673.560000002</v>
      </c>
      <c r="H40" s="109">
        <v>8930877233.1700001</v>
      </c>
      <c r="I40" s="109">
        <v>2952951205.5700002</v>
      </c>
      <c r="J40" s="109">
        <v>16233833150.879999</v>
      </c>
      <c r="K40" s="34">
        <f t="shared" si="0"/>
        <v>0.73709020419378646</v>
      </c>
      <c r="L40" s="34">
        <f t="shared" si="1"/>
        <v>0.19674179616702958</v>
      </c>
      <c r="M40" s="34">
        <f t="shared" si="2"/>
        <v>0.74636695306111733</v>
      </c>
      <c r="N40" s="34">
        <f t="shared" si="3"/>
        <v>0.24678261007257549</v>
      </c>
      <c r="O40" s="80">
        <f t="shared" si="4"/>
        <v>1.7314580540101418E-3</v>
      </c>
      <c r="P40" s="85">
        <f t="shared" si="5"/>
        <v>5.1189788122971763E-3</v>
      </c>
      <c r="Q40" s="84">
        <f t="shared" si="6"/>
        <v>0.7292818254693475</v>
      </c>
    </row>
    <row r="41" spans="1:17">
      <c r="A41" s="49"/>
    </row>
    <row r="42" spans="1:17">
      <c r="J42"/>
    </row>
    <row r="43" spans="1:17">
      <c r="J43"/>
    </row>
    <row r="44" spans="1:17">
      <c r="J44"/>
    </row>
    <row r="45" spans="1:17">
      <c r="J45"/>
    </row>
    <row r="46" spans="1:17">
      <c r="J46"/>
    </row>
    <row r="47" spans="1:17">
      <c r="J47"/>
    </row>
    <row r="48" spans="1:17">
      <c r="J48" s="4"/>
    </row>
    <row r="49" spans="10:10">
      <c r="J49" s="4"/>
    </row>
    <row r="50" spans="10:10">
      <c r="J50" s="4"/>
    </row>
    <row r="51" spans="10:10">
      <c r="J51" s="4"/>
    </row>
    <row r="52" spans="10:10">
      <c r="J52"/>
    </row>
    <row r="53" spans="10:10">
      <c r="J53"/>
    </row>
    <row r="54" spans="10:10">
      <c r="J54"/>
    </row>
    <row r="55" spans="10:10">
      <c r="J55"/>
    </row>
    <row r="56" spans="10:10">
      <c r="J56"/>
    </row>
    <row r="57" spans="10:10">
      <c r="J57"/>
    </row>
    <row r="58" spans="10:10">
      <c r="J58"/>
    </row>
    <row r="59" spans="10:10">
      <c r="J59"/>
    </row>
    <row r="60" spans="10:10">
      <c r="J60"/>
    </row>
    <row r="61" spans="10:10">
      <c r="J61"/>
    </row>
    <row r="62" spans="10:10">
      <c r="J62"/>
    </row>
    <row r="63" spans="10:10">
      <c r="J63"/>
    </row>
    <row r="64" spans="10:10">
      <c r="J64"/>
    </row>
    <row r="65" spans="10:10">
      <c r="J65"/>
    </row>
    <row r="66" spans="10:10">
      <c r="J66"/>
    </row>
    <row r="67" spans="10:10">
      <c r="J67"/>
    </row>
  </sheetData>
  <mergeCells count="6">
    <mergeCell ref="B2:C2"/>
    <mergeCell ref="A12:A13"/>
    <mergeCell ref="B12:I12"/>
    <mergeCell ref="K12:Q12"/>
    <mergeCell ref="J12:J13"/>
    <mergeCell ref="A10:Q10"/>
  </mergeCells>
  <hyperlinks>
    <hyperlink ref="B2:C2" location="Índice!A1" display="Clique aqui para voltar ao índice" xr:uid="{593744F0-297C-439B-859C-17A1DD71CFF1}"/>
  </hyperlinks>
  <pageMargins left="0.51181102362204722" right="0.51181102362204722" top="0.78740157480314965" bottom="0.78740157480314965" header="0.31496062992125984" footer="0.31496062992125984"/>
  <pageSetup paperSize="9" scale="73" fitToWidth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5"/>
  <sheetViews>
    <sheetView showGridLines="0" zoomScaleNormal="100" workbookViewId="0">
      <selection activeCell="P30" sqref="P30"/>
    </sheetView>
  </sheetViews>
  <sheetFormatPr defaultRowHeight="15"/>
  <cols>
    <col min="1" max="1" width="9.42578125" style="14" customWidth="1"/>
    <col min="2" max="2" width="14.7109375" style="2" customWidth="1"/>
    <col min="3" max="3" width="17.28515625" customWidth="1"/>
    <col min="4" max="4" width="9.7109375" style="2" customWidth="1"/>
    <col min="5" max="5" width="16.5703125" bestFit="1" customWidth="1"/>
    <col min="6" max="6" width="10.42578125" style="2" customWidth="1"/>
    <col min="7" max="7" width="16.42578125" bestFit="1" customWidth="1"/>
    <col min="8" max="8" width="11.42578125" style="2" customWidth="1"/>
    <col min="9" max="9" width="16.140625" customWidth="1"/>
    <col min="10" max="10" width="10.85546875" customWidth="1"/>
    <col min="11" max="14" width="9.85546875" customWidth="1"/>
    <col min="15" max="15" width="16.85546875" customWidth="1"/>
    <col min="16" max="16" width="12" customWidth="1"/>
    <col min="19" max="19" width="24" customWidth="1"/>
  </cols>
  <sheetData>
    <row r="1" spans="1:19" s="4" customFormat="1" ht="15.75" thickBot="1">
      <c r="A1" s="16"/>
      <c r="B1" s="21"/>
      <c r="C1" s="17"/>
    </row>
    <row r="2" spans="1:19" s="4" customFormat="1" ht="15.75" thickBot="1">
      <c r="A2" s="16"/>
      <c r="B2" s="138" t="s">
        <v>75</v>
      </c>
      <c r="C2" s="146"/>
      <c r="D2" s="139"/>
    </row>
    <row r="3" spans="1:19" s="4" customFormat="1">
      <c r="A3" s="16"/>
      <c r="B3" s="21"/>
      <c r="C3" s="17"/>
    </row>
    <row r="4" spans="1:19" s="4" customFormat="1" ht="17.25">
      <c r="A4" s="18" t="s">
        <v>76</v>
      </c>
      <c r="B4" s="22"/>
      <c r="C4" s="19"/>
    </row>
    <row r="5" spans="1:19" s="4" customFormat="1" ht="17.25">
      <c r="A5" s="18" t="s">
        <v>88</v>
      </c>
      <c r="B5" s="22"/>
      <c r="C5" s="19"/>
    </row>
    <row r="6" spans="1:19" s="4" customFormat="1" ht="17.25">
      <c r="A6" s="18" t="s">
        <v>77</v>
      </c>
      <c r="B6" s="22"/>
      <c r="C6" s="19"/>
    </row>
    <row r="7" spans="1:19" s="4" customFormat="1" ht="17.25">
      <c r="A7" s="18" t="str">
        <f>'1.'!A7</f>
        <v>RGF 2º quadrimestre de 2026</v>
      </c>
      <c r="B7" s="22"/>
      <c r="C7" s="19"/>
    </row>
    <row r="8" spans="1:19" s="4" customFormat="1" ht="17.25">
      <c r="A8" s="18" t="s">
        <v>79</v>
      </c>
      <c r="B8" s="22"/>
      <c r="C8" s="19"/>
    </row>
    <row r="9" spans="1:19" s="4" customFormat="1" ht="17.25">
      <c r="A9" s="18" t="s">
        <v>78</v>
      </c>
      <c r="B9" s="22"/>
      <c r="C9" s="19"/>
    </row>
    <row r="10" spans="1:19" s="4" customFormat="1" ht="48" customHeight="1">
      <c r="A10" s="145" t="s">
        <v>107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01"/>
      <c r="L10" s="48"/>
      <c r="M10" s="48"/>
      <c r="N10" s="48"/>
      <c r="O10" s="48"/>
    </row>
    <row r="11" spans="1:19">
      <c r="C11">
        <v>100</v>
      </c>
    </row>
    <row r="12" spans="1:19">
      <c r="A12" s="147" t="s">
        <v>12</v>
      </c>
      <c r="B12" s="150" t="s">
        <v>38</v>
      </c>
      <c r="C12" s="151"/>
      <c r="D12" s="152" t="s">
        <v>39</v>
      </c>
      <c r="E12" s="153"/>
      <c r="F12" s="152" t="s">
        <v>40</v>
      </c>
      <c r="G12" s="153"/>
      <c r="H12" s="152" t="s">
        <v>41</v>
      </c>
      <c r="I12" s="153"/>
      <c r="J12" s="154" t="s">
        <v>113</v>
      </c>
    </row>
    <row r="13" spans="1:19">
      <c r="A13" s="148"/>
      <c r="B13" s="157" t="s">
        <v>63</v>
      </c>
      <c r="C13" s="157"/>
      <c r="D13" s="157" t="s">
        <v>64</v>
      </c>
      <c r="E13" s="157"/>
      <c r="F13" s="157" t="s">
        <v>65</v>
      </c>
      <c r="G13" s="157"/>
      <c r="H13" s="157" t="s">
        <v>66</v>
      </c>
      <c r="I13" s="157"/>
      <c r="J13" s="155"/>
    </row>
    <row r="14" spans="1:19">
      <c r="A14" s="149"/>
      <c r="B14" s="60" t="s">
        <v>62</v>
      </c>
      <c r="C14" s="60" t="s">
        <v>42</v>
      </c>
      <c r="D14" s="60" t="s">
        <v>43</v>
      </c>
      <c r="E14" s="60" t="s">
        <v>42</v>
      </c>
      <c r="F14" s="60" t="s">
        <v>43</v>
      </c>
      <c r="G14" s="60" t="s">
        <v>42</v>
      </c>
      <c r="H14" s="60" t="s">
        <v>43</v>
      </c>
      <c r="I14" s="60" t="s">
        <v>42</v>
      </c>
      <c r="J14" s="156"/>
    </row>
    <row r="15" spans="1:19">
      <c r="A15" s="64" t="str">
        <f>'1.'!A14</f>
        <v>AC</v>
      </c>
      <c r="B15" s="112">
        <f>C15/'1.'!J14</f>
        <v>0.49034590338397033</v>
      </c>
      <c r="C15" s="110">
        <v>5713923270.4700003</v>
      </c>
      <c r="D15" s="113">
        <f>E15/'1.'!J14</f>
        <v>3.5468062343681085E-2</v>
      </c>
      <c r="E15" s="110">
        <v>413303721.69</v>
      </c>
      <c r="F15" s="112">
        <f>G15/'1.'!J14</f>
        <v>2.5504952020760835E-2</v>
      </c>
      <c r="G15" s="110">
        <v>297205172.63</v>
      </c>
      <c r="H15" s="113">
        <f>I15/'1.'!J14</f>
        <v>1.7644842744915294E-2</v>
      </c>
      <c r="I15" s="110">
        <v>205612562.21000001</v>
      </c>
      <c r="J15" s="115">
        <v>0.49</v>
      </c>
      <c r="K15" s="2"/>
      <c r="L15" s="2"/>
      <c r="M15" s="2"/>
      <c r="N15" s="2"/>
      <c r="O15" s="2"/>
      <c r="Q15" s="3"/>
      <c r="S15" s="13">
        <f>C15/'1.'!J14</f>
        <v>0.49034590338397033</v>
      </c>
    </row>
    <row r="16" spans="1:19">
      <c r="A16" s="65" t="str">
        <f>'1.'!A15</f>
        <v>AL</v>
      </c>
      <c r="B16" s="112">
        <f>C16/'1.'!J15</f>
        <v>0.37363273449798096</v>
      </c>
      <c r="C16" s="110">
        <v>7560907244.1300001</v>
      </c>
      <c r="D16" s="113">
        <f>E16/'1.'!J15</f>
        <v>3.3626298096257945E-2</v>
      </c>
      <c r="E16" s="110">
        <v>680468538.74000001</v>
      </c>
      <c r="F16" s="112">
        <f>G16/'1.'!J15</f>
        <v>2.8282054759780399E-2</v>
      </c>
      <c r="G16" s="110">
        <v>572321354.54999995</v>
      </c>
      <c r="H16" s="113">
        <f>I16/'1.'!J15</f>
        <v>1.1856605295012323E-2</v>
      </c>
      <c r="I16" s="110">
        <v>239932652.00999999</v>
      </c>
      <c r="J16" s="116">
        <v>0.49</v>
      </c>
      <c r="K16" s="2"/>
      <c r="L16" s="2"/>
      <c r="M16" s="2"/>
      <c r="N16" s="2"/>
      <c r="O16" s="2"/>
      <c r="S16" s="13"/>
    </row>
    <row r="17" spans="1:19">
      <c r="A17" s="65" t="str">
        <f>'1.'!A16</f>
        <v>AM</v>
      </c>
      <c r="B17" s="112">
        <f>C17/'1.'!J16</f>
        <v>0.3946837349088993</v>
      </c>
      <c r="C17" s="110">
        <v>11548062500.59</v>
      </c>
      <c r="D17" s="113">
        <f>E17/'1.'!J16</f>
        <v>3.5629164139673403E-2</v>
      </c>
      <c r="E17" s="110">
        <v>1042474715.67</v>
      </c>
      <c r="F17" s="112">
        <f>G17/'1.'!J16</f>
        <v>2.3274808602542881E-2</v>
      </c>
      <c r="G17" s="110">
        <v>680998279.52999997</v>
      </c>
      <c r="H17" s="113">
        <f>I17/'1.'!J16</f>
        <v>1.2185890436418132E-2</v>
      </c>
      <c r="I17" s="110">
        <v>356547311.01999998</v>
      </c>
      <c r="J17" s="116">
        <v>0.49</v>
      </c>
      <c r="K17" s="2"/>
      <c r="L17" s="2"/>
      <c r="M17" s="2"/>
      <c r="N17" s="2"/>
      <c r="O17" s="2"/>
      <c r="Q17" s="2"/>
      <c r="S17" s="13"/>
    </row>
    <row r="18" spans="1:19">
      <c r="A18" s="65" t="str">
        <f>'1.'!A17</f>
        <v>AP</v>
      </c>
      <c r="B18" s="112">
        <f>C18/'1.'!J17</f>
        <v>0.41827115186113917</v>
      </c>
      <c r="C18" s="110">
        <v>4531097412.54</v>
      </c>
      <c r="D18" s="113">
        <f>E18/'1.'!J17</f>
        <v>4.4483864448549987E-2</v>
      </c>
      <c r="E18" s="110">
        <v>481890090.20999998</v>
      </c>
      <c r="F18" s="112">
        <f>G18/'1.'!J17</f>
        <v>6.2258119084150892E-3</v>
      </c>
      <c r="G18" s="110">
        <v>67443714.689999998</v>
      </c>
      <c r="H18" s="113">
        <f>I18/'1.'!J17</f>
        <v>1.4337586800684615E-2</v>
      </c>
      <c r="I18" s="110">
        <v>155317913.19</v>
      </c>
      <c r="J18" s="116">
        <v>0.49</v>
      </c>
      <c r="K18" s="2"/>
      <c r="L18" s="2"/>
      <c r="M18" s="2"/>
      <c r="N18" s="2"/>
      <c r="O18" s="2"/>
      <c r="S18" s="13"/>
    </row>
    <row r="19" spans="1:19">
      <c r="A19" s="65" t="str">
        <f>'1.'!A18</f>
        <v>BA</v>
      </c>
      <c r="B19" s="112">
        <f>C19/'1.'!J18</f>
        <v>0.42131284405572478</v>
      </c>
      <c r="C19" s="110">
        <v>30354281906.400002</v>
      </c>
      <c r="D19" s="113">
        <f>E19/'1.'!J18</f>
        <v>4.9969709209393011E-2</v>
      </c>
      <c r="E19" s="110">
        <v>3600162353.2800002</v>
      </c>
      <c r="F19" s="112">
        <f>G19/'1.'!J18</f>
        <v>2.2906759697833762E-2</v>
      </c>
      <c r="G19" s="110">
        <v>1650360892.72</v>
      </c>
      <c r="H19" s="113">
        <f>I19/'1.'!J18</f>
        <v>1.6813231568639633E-2</v>
      </c>
      <c r="I19" s="110">
        <v>1211341116.21</v>
      </c>
      <c r="J19" s="116">
        <v>0.49</v>
      </c>
      <c r="K19" s="2"/>
      <c r="L19" s="2"/>
      <c r="M19" s="2"/>
      <c r="N19" s="2"/>
      <c r="O19" s="2"/>
      <c r="S19" s="13"/>
    </row>
    <row r="20" spans="1:19">
      <c r="A20" s="65" t="str">
        <f>'1.'!A19</f>
        <v>CE</v>
      </c>
      <c r="B20" s="112">
        <f>C20/'1.'!J19</f>
        <v>0.41588759666071162</v>
      </c>
      <c r="C20" s="110">
        <v>17369469965.130001</v>
      </c>
      <c r="D20" s="113">
        <f>E20/'1.'!J19</f>
        <v>3.9666104865540883E-2</v>
      </c>
      <c r="E20" s="110">
        <v>1656647667.8499999</v>
      </c>
      <c r="F20" s="112">
        <f>G20/'1.'!J19</f>
        <v>2.2732526097786185E-2</v>
      </c>
      <c r="G20" s="110">
        <v>949419825.1099999</v>
      </c>
      <c r="H20" s="113">
        <f>I20/'1.'!J19</f>
        <v>1.6655516398412572E-2</v>
      </c>
      <c r="I20" s="110">
        <v>695614618.37</v>
      </c>
      <c r="J20" s="116">
        <v>0.49</v>
      </c>
      <c r="K20" s="2"/>
      <c r="L20" s="2"/>
      <c r="M20" s="2"/>
      <c r="N20" s="2"/>
      <c r="O20" s="2"/>
      <c r="S20" s="13"/>
    </row>
    <row r="21" spans="1:19">
      <c r="A21" s="65" t="str">
        <f>'1.'!A20</f>
        <v>DF</v>
      </c>
      <c r="B21" s="112">
        <f>C21/'1.'!J20</f>
        <v>0.40544494345361792</v>
      </c>
      <c r="C21" s="110">
        <v>16987811890.99</v>
      </c>
      <c r="D21" s="113"/>
      <c r="E21" s="106"/>
      <c r="F21" s="112">
        <f>G21/'1.'!J20</f>
        <v>2.2529337973985989E-2</v>
      </c>
      <c r="G21" s="110">
        <v>943960855.13000011</v>
      </c>
      <c r="H21" s="113"/>
      <c r="I21" s="106"/>
      <c r="J21" s="116">
        <v>0.49</v>
      </c>
      <c r="K21" s="2"/>
      <c r="L21" s="2"/>
      <c r="M21" s="2"/>
      <c r="N21" s="2"/>
      <c r="O21" s="2"/>
      <c r="S21" s="13"/>
    </row>
    <row r="22" spans="1:19">
      <c r="A22" s="65" t="str">
        <f>'1.'!A21</f>
        <v>ES</v>
      </c>
      <c r="B22" s="112">
        <f>C22/'1.'!J21</f>
        <v>0.34192970505209519</v>
      </c>
      <c r="C22" s="110">
        <v>10564542164.25</v>
      </c>
      <c r="D22" s="113">
        <f>E22/'1.'!J21</f>
        <v>4.3977042560661123E-2</v>
      </c>
      <c r="E22" s="110">
        <v>1358750975.79</v>
      </c>
      <c r="F22" s="112">
        <f>G22/'1.'!J21</f>
        <v>1.5676366359571238E-2</v>
      </c>
      <c r="G22" s="110">
        <v>484349943.69</v>
      </c>
      <c r="H22" s="113">
        <f>I22/'1.'!J21</f>
        <v>1.464888587458261E-2</v>
      </c>
      <c r="I22" s="110">
        <v>452604059.24000001</v>
      </c>
      <c r="J22" s="116">
        <v>0.49</v>
      </c>
      <c r="K22" s="2"/>
      <c r="L22" s="2"/>
      <c r="M22" s="2"/>
      <c r="N22" s="2"/>
      <c r="O22" s="2"/>
      <c r="S22" s="13"/>
    </row>
    <row r="23" spans="1:19">
      <c r="A23" s="65" t="str">
        <f>'1.'!A22</f>
        <v>GO</v>
      </c>
      <c r="B23" s="112">
        <f>C23/'1.'!J22</f>
        <v>0.4058060481257722</v>
      </c>
      <c r="C23" s="110">
        <v>19051185061.439999</v>
      </c>
      <c r="D23" s="113">
        <f>E23/'1.'!J22</f>
        <v>5.4601895898990345E-2</v>
      </c>
      <c r="E23" s="110">
        <v>2563369442.8200002</v>
      </c>
      <c r="F23" s="112">
        <f>G23/'1.'!J22</f>
        <v>2.7239153406759614E-2</v>
      </c>
      <c r="G23" s="110">
        <v>1278783682.1700001</v>
      </c>
      <c r="H23" s="113">
        <f>I23/'1.'!J22</f>
        <v>1.7723643981641498E-2</v>
      </c>
      <c r="I23" s="110">
        <v>832063551.09000003</v>
      </c>
      <c r="J23" s="116">
        <v>0.49</v>
      </c>
      <c r="K23" s="2"/>
      <c r="L23" s="2"/>
      <c r="M23" s="2"/>
      <c r="N23" s="2"/>
      <c r="O23" s="2"/>
    </row>
    <row r="24" spans="1:19">
      <c r="A24" s="65" t="str">
        <f>'1.'!A23</f>
        <v>MA</v>
      </c>
      <c r="B24" s="112">
        <f>C24/'1.'!J23</f>
        <v>0.29563618168025974</v>
      </c>
      <c r="C24" s="110">
        <v>10521483152.51</v>
      </c>
      <c r="D24" s="113">
        <f>E24/'1.'!J23</f>
        <v>4.6712876994844957E-2</v>
      </c>
      <c r="E24" s="110">
        <v>1662478339.1300001</v>
      </c>
      <c r="F24" s="112">
        <f>G24/'1.'!J23</f>
        <v>2.2792875772092245E-2</v>
      </c>
      <c r="G24" s="110">
        <v>811182369.73000002</v>
      </c>
      <c r="H24" s="113">
        <f>I24/'1.'!J23</f>
        <v>1.7869548695659876E-2</v>
      </c>
      <c r="I24" s="110">
        <v>635964632.19000006</v>
      </c>
      <c r="J24" s="116">
        <v>0.49</v>
      </c>
      <c r="K24" s="2"/>
      <c r="L24" s="2"/>
      <c r="M24" s="2"/>
      <c r="N24" s="2"/>
      <c r="O24" s="2"/>
    </row>
    <row r="25" spans="1:19">
      <c r="A25" s="65" t="str">
        <f>'1.'!A24</f>
        <v>MG</v>
      </c>
      <c r="B25" s="112">
        <f>C25/'1.'!J24</f>
        <v>0.4736428352135777</v>
      </c>
      <c r="C25" s="110">
        <v>55757355166.5</v>
      </c>
      <c r="D25" s="113">
        <f>E25/'1.'!J24</f>
        <v>5.4565060125364863E-2</v>
      </c>
      <c r="E25" s="110">
        <v>6423412772.0300007</v>
      </c>
      <c r="F25" s="112">
        <f>G25/'1.'!J24</f>
        <v>2.1218249990236086E-2</v>
      </c>
      <c r="G25" s="110">
        <v>2497817791.7200003</v>
      </c>
      <c r="H25" s="113">
        <f>I25/'1.'!J24</f>
        <v>1.6993672495395701E-2</v>
      </c>
      <c r="I25" s="110">
        <v>2000499453.3099999</v>
      </c>
      <c r="J25" s="116">
        <v>0.49</v>
      </c>
      <c r="K25" s="2"/>
      <c r="L25" s="2"/>
      <c r="M25" s="2"/>
      <c r="N25" s="2"/>
      <c r="O25" s="2"/>
    </row>
    <row r="26" spans="1:19">
      <c r="A26" s="65" t="str">
        <f>'1.'!A25</f>
        <v>MS</v>
      </c>
      <c r="B26" s="112">
        <f>C26/'1.'!J25</f>
        <v>0.47016971928974333</v>
      </c>
      <c r="C26" s="110">
        <v>10865145395.290001</v>
      </c>
      <c r="D26" s="113">
        <f>E26/'1.'!J25</f>
        <v>4.937895162464559E-2</v>
      </c>
      <c r="E26" s="110">
        <v>1141097494.9200001</v>
      </c>
      <c r="F26" s="112">
        <f>G26/'1.'!J25</f>
        <v>2.3645689948884625E-2</v>
      </c>
      <c r="G26" s="110">
        <v>546427914.70000005</v>
      </c>
      <c r="H26" s="113">
        <f>I26/'1.'!J25</f>
        <v>1.6182182841814937E-2</v>
      </c>
      <c r="I26" s="110">
        <v>373953834.49000001</v>
      </c>
      <c r="J26" s="116">
        <v>0.49</v>
      </c>
      <c r="K26" s="2"/>
      <c r="L26" s="2"/>
      <c r="M26" s="2"/>
      <c r="N26" s="2"/>
      <c r="O26" s="2"/>
    </row>
    <row r="27" spans="1:19">
      <c r="A27" s="65" t="str">
        <f>'1.'!A26</f>
        <v>MT</v>
      </c>
      <c r="B27" s="112">
        <f>C27/'1.'!J26</f>
        <v>0.37510649195083257</v>
      </c>
      <c r="C27" s="110">
        <v>14568943946.809999</v>
      </c>
      <c r="D27" s="113">
        <f>E27/'1.'!J26</f>
        <v>3.5765587144821739E-2</v>
      </c>
      <c r="E27" s="110">
        <v>1389117078.8</v>
      </c>
      <c r="F27" s="112">
        <f>G27/'1.'!J26</f>
        <v>2.2622171049661202E-2</v>
      </c>
      <c r="G27" s="110">
        <v>878633532.21000004</v>
      </c>
      <c r="H27" s="113">
        <f>I27/'1.'!J26</f>
        <v>1.2305419844379668E-2</v>
      </c>
      <c r="I27" s="110">
        <v>477936201.58999997</v>
      </c>
      <c r="J27" s="116">
        <v>0.49</v>
      </c>
      <c r="K27" s="2"/>
      <c r="L27" s="2"/>
      <c r="M27" s="2"/>
      <c r="N27" s="2"/>
      <c r="O27" s="2"/>
    </row>
    <row r="28" spans="1:19">
      <c r="A28" s="65" t="str">
        <f>'1.'!A27</f>
        <v>PA</v>
      </c>
      <c r="B28" s="112">
        <f>C28/'1.'!J27</f>
        <v>0.37635118947008533</v>
      </c>
      <c r="C28" s="110">
        <v>17530204283.610001</v>
      </c>
      <c r="D28" s="113">
        <f>E28/'1.'!J27</f>
        <v>3.8703351300354141E-2</v>
      </c>
      <c r="E28" s="110">
        <v>1802778026.8499999</v>
      </c>
      <c r="F28" s="112">
        <f>G28/'1.'!J27</f>
        <v>2.6586222008436307E-2</v>
      </c>
      <c r="G28" s="110">
        <v>1238369682.3</v>
      </c>
      <c r="H28" s="113">
        <f>I28/'1.'!J27</f>
        <v>1.7600719951897947E-2</v>
      </c>
      <c r="I28" s="110">
        <v>819830586.24000001</v>
      </c>
      <c r="J28" s="116">
        <v>0.49</v>
      </c>
      <c r="K28" s="2"/>
      <c r="L28" s="2"/>
      <c r="M28" s="2"/>
      <c r="N28" s="2"/>
      <c r="O28" s="2"/>
    </row>
    <row r="29" spans="1:19">
      <c r="A29" s="65" t="str">
        <f>'1.'!A28</f>
        <v>PB</v>
      </c>
      <c r="B29" s="112">
        <f>C29/'1.'!J28</f>
        <v>0.51469259339843221</v>
      </c>
      <c r="C29" s="110">
        <v>11592046130.91</v>
      </c>
      <c r="D29" s="113">
        <f>E29/'1.'!J28</f>
        <v>4.5012534471398191E-2</v>
      </c>
      <c r="E29" s="110">
        <v>1013784505.0700001</v>
      </c>
      <c r="F29" s="112">
        <f>G29/'1.'!J28</f>
        <v>2.8110718328311694E-2</v>
      </c>
      <c r="G29" s="110">
        <v>633117219.50999999</v>
      </c>
      <c r="H29" s="113">
        <f>I29/'1.'!J28</f>
        <v>1.7527834084002564E-2</v>
      </c>
      <c r="I29" s="110">
        <v>394766631.35000002</v>
      </c>
      <c r="J29" s="116">
        <v>0.49</v>
      </c>
      <c r="K29" s="2"/>
      <c r="L29" s="2"/>
      <c r="M29" s="2"/>
      <c r="N29" s="2"/>
      <c r="O29" s="2"/>
    </row>
    <row r="30" spans="1:19">
      <c r="A30" s="65" t="str">
        <f>'1.'!A29</f>
        <v>PE</v>
      </c>
      <c r="B30" s="112">
        <f>C30/'1.'!J29</f>
        <v>0.41100465792310614</v>
      </c>
      <c r="C30" s="110">
        <v>20882040111.130001</v>
      </c>
      <c r="D30" s="113">
        <f>E30/'1.'!J29</f>
        <v>4.5696316984794989E-2</v>
      </c>
      <c r="E30" s="110">
        <v>2321706836.6799998</v>
      </c>
      <c r="F30" s="112">
        <f>G30/'1.'!J29</f>
        <v>2.1265354222315985E-2</v>
      </c>
      <c r="G30" s="110">
        <v>1080435394.8</v>
      </c>
      <c r="H30" s="113">
        <f>I30/'1.'!J29</f>
        <v>1.5389615600282569E-2</v>
      </c>
      <c r="I30" s="110">
        <v>781904934.80999994</v>
      </c>
      <c r="J30" s="116">
        <v>0.49</v>
      </c>
      <c r="K30" s="2"/>
      <c r="L30" s="2"/>
      <c r="M30" s="2"/>
      <c r="N30" s="2"/>
      <c r="O30" s="2"/>
    </row>
    <row r="31" spans="1:19">
      <c r="A31" s="65" t="str">
        <f>'1.'!A30</f>
        <v>PI</v>
      </c>
      <c r="B31" s="112">
        <f>C31/'1.'!J30</f>
        <v>0.35275251397472979</v>
      </c>
      <c r="C31" s="110">
        <v>7530485458.3500004</v>
      </c>
      <c r="D31" s="113">
        <f>E31/'1.'!J30</f>
        <v>3.769979381217551E-2</v>
      </c>
      <c r="E31" s="110">
        <v>804807160.37</v>
      </c>
      <c r="F31" s="112">
        <f>G31/'1.'!J30</f>
        <v>2.1434623462287753E-2</v>
      </c>
      <c r="G31" s="110">
        <v>457581771.62</v>
      </c>
      <c r="H31" s="113">
        <f>I31/'1.'!J30</f>
        <v>1.2159664172234668E-2</v>
      </c>
      <c r="I31" s="110">
        <v>259581918.19999999</v>
      </c>
      <c r="J31" s="116">
        <v>0.49</v>
      </c>
      <c r="K31" s="2"/>
      <c r="L31" s="2"/>
      <c r="M31" s="2"/>
      <c r="N31" s="2"/>
      <c r="O31" s="2"/>
    </row>
    <row r="32" spans="1:19">
      <c r="A32" s="65" t="str">
        <f>'1.'!A31</f>
        <v>PR</v>
      </c>
      <c r="B32" s="112">
        <f>C32/'1.'!J31</f>
        <v>0.44878784571523256</v>
      </c>
      <c r="C32" s="110">
        <v>32116181717.599998</v>
      </c>
      <c r="D32" s="113">
        <f>E32/'1.'!J31</f>
        <v>4.2800794028562357E-2</v>
      </c>
      <c r="E32" s="110">
        <v>3062912892.5900002</v>
      </c>
      <c r="F32" s="112">
        <f>G32/'1.'!J31</f>
        <v>1.7392382226183396E-2</v>
      </c>
      <c r="G32" s="110">
        <v>1244634660.6999998</v>
      </c>
      <c r="H32" s="113">
        <f>I32/'1.'!J31</f>
        <v>1.5425741467231673E-2</v>
      </c>
      <c r="I32" s="110">
        <v>1103897801.2</v>
      </c>
      <c r="J32" s="116">
        <v>0.49</v>
      </c>
      <c r="K32" s="2"/>
      <c r="L32" s="2"/>
      <c r="M32" s="2"/>
      <c r="N32" s="2"/>
      <c r="O32" s="2"/>
    </row>
    <row r="33" spans="1:15">
      <c r="A33" s="65" t="str">
        <f>'1.'!A32</f>
        <v>RJ</v>
      </c>
      <c r="B33" s="112">
        <f>C33/'1.'!J32</f>
        <v>0.45422712850064695</v>
      </c>
      <c r="C33" s="110">
        <v>48400515455.949997</v>
      </c>
      <c r="D33" s="113">
        <f>E33/'1.'!J32</f>
        <v>4.4520520641371908E-2</v>
      </c>
      <c r="E33" s="110">
        <v>4743917771.9799995</v>
      </c>
      <c r="F33" s="112">
        <f>G33/'1.'!J32</f>
        <v>1.6790518800671599E-2</v>
      </c>
      <c r="G33" s="110">
        <v>1789126438.5900002</v>
      </c>
      <c r="H33" s="113">
        <f>I33/'1.'!J32</f>
        <v>1.5552028995145616E-2</v>
      </c>
      <c r="I33" s="110">
        <v>1657158220.02</v>
      </c>
      <c r="J33" s="116">
        <v>0.49</v>
      </c>
      <c r="K33" s="2"/>
      <c r="L33" s="2"/>
      <c r="M33" s="2"/>
      <c r="N33" s="2"/>
      <c r="O33" s="2"/>
    </row>
    <row r="34" spans="1:15">
      <c r="A34" s="65" t="str">
        <f>'1.'!A33</f>
        <v>RN</v>
      </c>
      <c r="B34" s="112">
        <f>C34/'1.'!J33</f>
        <v>0.55173685946714401</v>
      </c>
      <c r="C34" s="110">
        <v>11563398205.709999</v>
      </c>
      <c r="D34" s="113">
        <f>E34/'1.'!J33</f>
        <v>4.8166699923705592E-2</v>
      </c>
      <c r="E34" s="110">
        <v>1009486174.28</v>
      </c>
      <c r="F34" s="112">
        <f>G34/'1.'!J33</f>
        <v>2.6281784491305554E-2</v>
      </c>
      <c r="G34" s="110">
        <v>550818264.93000007</v>
      </c>
      <c r="H34" s="113">
        <f>I34/'1.'!J33</f>
        <v>1.6340962362870998E-2</v>
      </c>
      <c r="I34" s="110">
        <v>342476765.19</v>
      </c>
      <c r="J34" s="116">
        <v>0.49</v>
      </c>
      <c r="K34" s="2"/>
      <c r="L34" s="2"/>
      <c r="M34" s="2"/>
      <c r="N34" s="2"/>
      <c r="O34" s="2"/>
    </row>
    <row r="35" spans="1:15">
      <c r="A35" s="65" t="str">
        <f>'1.'!A34</f>
        <v>RO</v>
      </c>
      <c r="B35" s="112">
        <f>C35/'1.'!J34</f>
        <v>0.37919780811590675</v>
      </c>
      <c r="C35" s="110">
        <v>6578737963.0600004</v>
      </c>
      <c r="D35" s="113">
        <f>E35/'1.'!J34</f>
        <v>4.6917159876974625E-2</v>
      </c>
      <c r="E35" s="110">
        <v>813970160.67999995</v>
      </c>
      <c r="F35" s="112">
        <f>G35/'1.'!J34</f>
        <v>2.4183335192493639E-2</v>
      </c>
      <c r="G35" s="110">
        <v>419558926.5</v>
      </c>
      <c r="H35" s="113">
        <f>I35/'1.'!J34</f>
        <v>1.2623770131850159E-2</v>
      </c>
      <c r="I35" s="110">
        <v>219010959.52000001</v>
      </c>
      <c r="J35" s="116">
        <v>0.49</v>
      </c>
      <c r="K35" s="2"/>
      <c r="L35" s="2"/>
      <c r="M35" s="2"/>
      <c r="N35" s="2"/>
      <c r="O35" s="2"/>
    </row>
    <row r="36" spans="1:15">
      <c r="A36" s="65" t="str">
        <f>'1.'!A35</f>
        <v>RR</v>
      </c>
      <c r="B36" s="112">
        <f>C36/'1.'!J35</f>
        <v>0.45739606438890651</v>
      </c>
      <c r="C36" s="110">
        <v>4236124067.7399998</v>
      </c>
      <c r="D36" s="113">
        <f>E36/'1.'!J35</f>
        <v>3.8420064886643374E-2</v>
      </c>
      <c r="E36" s="110">
        <v>355823266.13999999</v>
      </c>
      <c r="F36" s="112">
        <f>G36/'1.'!J35</f>
        <v>3.3179083534563905E-2</v>
      </c>
      <c r="G36" s="110">
        <v>307284485.48000002</v>
      </c>
      <c r="H36" s="113">
        <f>I36/'1.'!J35</f>
        <v>1.2641819049514441E-2</v>
      </c>
      <c r="I36" s="110">
        <v>117080836.73</v>
      </c>
      <c r="J36" s="116">
        <v>0.49</v>
      </c>
      <c r="K36" s="2"/>
      <c r="L36" s="2"/>
      <c r="M36" s="2"/>
      <c r="N36" s="2"/>
      <c r="O36" s="2"/>
    </row>
    <row r="37" spans="1:15">
      <c r="A37" s="65" t="str">
        <f>'1.'!A36</f>
        <v>RS</v>
      </c>
      <c r="B37" s="112">
        <f>C37/'1.'!J36</f>
        <v>0.43185831363774113</v>
      </c>
      <c r="C37" s="110">
        <v>29429352363.689999</v>
      </c>
      <c r="D37" s="113">
        <f>E37/'1.'!J36</f>
        <v>4.9415565042198205E-2</v>
      </c>
      <c r="E37" s="110">
        <v>3367465740.3899999</v>
      </c>
      <c r="F37" s="112">
        <f>G37/'1.'!J36</f>
        <v>1.7148866610724692E-2</v>
      </c>
      <c r="G37" s="110">
        <v>1168624111.6300001</v>
      </c>
      <c r="H37" s="113">
        <f>I37/'1.'!J36</f>
        <v>1.8584919651124091E-2</v>
      </c>
      <c r="I37" s="110">
        <v>1266485168.3800001</v>
      </c>
      <c r="J37" s="116">
        <v>0.49</v>
      </c>
      <c r="K37" s="2"/>
      <c r="L37" s="2"/>
      <c r="M37" s="2"/>
      <c r="N37" s="2"/>
      <c r="O37" s="2"/>
    </row>
    <row r="38" spans="1:15">
      <c r="A38" s="65" t="str">
        <f>'1.'!A37</f>
        <v>SC</v>
      </c>
      <c r="B38" s="112">
        <f>C38/'1.'!J37</f>
        <v>0.40222136699855088</v>
      </c>
      <c r="C38" s="110">
        <v>21577805594.490002</v>
      </c>
      <c r="D38" s="113">
        <f>E38/'1.'!J37</f>
        <v>4.6672874730577622E-2</v>
      </c>
      <c r="E38" s="110">
        <v>2503840671.0900002</v>
      </c>
      <c r="F38" s="112">
        <f>G38/'1.'!J37</f>
        <v>2.1894885576428928E-2</v>
      </c>
      <c r="G38" s="110">
        <v>1174585994.79</v>
      </c>
      <c r="H38" s="113">
        <f>I38/'1.'!J37</f>
        <v>1.4875998189581956E-2</v>
      </c>
      <c r="I38" s="110">
        <v>798046606.40999997</v>
      </c>
      <c r="J38" s="116">
        <v>0.49</v>
      </c>
      <c r="K38" s="2"/>
      <c r="L38" s="2"/>
      <c r="M38" s="2"/>
      <c r="N38" s="2"/>
      <c r="O38" s="2"/>
    </row>
    <row r="39" spans="1:15">
      <c r="A39" s="65" t="str">
        <f>'1.'!A38</f>
        <v>SE</v>
      </c>
      <c r="B39" s="112">
        <f>C39/'1.'!J38</f>
        <v>0.43263813132518153</v>
      </c>
      <c r="C39" s="110">
        <v>7281124504.1400003</v>
      </c>
      <c r="D39" s="113">
        <f>E39/'1.'!J38</f>
        <v>4.1497178689634533E-2</v>
      </c>
      <c r="E39" s="110">
        <v>698380708.34000003</v>
      </c>
      <c r="F39" s="112">
        <f>G39/'1.'!J38</f>
        <v>2.3614884348528542E-2</v>
      </c>
      <c r="G39" s="110">
        <v>397428938.05000001</v>
      </c>
      <c r="H39" s="113">
        <f>I39/'1.'!J38</f>
        <v>1.3003020466631125E-2</v>
      </c>
      <c r="I39" s="110">
        <v>218835567.40000001</v>
      </c>
      <c r="J39" s="116">
        <v>0.49</v>
      </c>
      <c r="K39" s="2"/>
      <c r="L39" s="2"/>
      <c r="M39" s="2"/>
      <c r="N39" s="2"/>
      <c r="O39" s="2"/>
    </row>
    <row r="40" spans="1:15">
      <c r="A40" s="65" t="str">
        <f>'1.'!A39</f>
        <v>SP</v>
      </c>
      <c r="B40" s="112">
        <f>C40/'1.'!J39</f>
        <v>0.42276306817586295</v>
      </c>
      <c r="C40" s="110">
        <v>118023183648.21001</v>
      </c>
      <c r="D40" s="113">
        <f>E40/'1.'!J39</f>
        <v>5.328876607929784E-2</v>
      </c>
      <c r="E40" s="110">
        <v>14876677502.839998</v>
      </c>
      <c r="F40" s="112">
        <f>G40/'1.'!J39</f>
        <v>9.7380679096669108E-3</v>
      </c>
      <c r="G40" s="110">
        <v>2718586044.52</v>
      </c>
      <c r="H40" s="113">
        <f>I40/'1.'!J39</f>
        <v>1.4090027403681928E-2</v>
      </c>
      <c r="I40" s="110">
        <v>3933526878.4200001</v>
      </c>
      <c r="J40" s="116">
        <v>0.49</v>
      </c>
      <c r="K40" s="2"/>
      <c r="L40" s="2"/>
      <c r="M40" s="2"/>
      <c r="N40" s="2"/>
      <c r="O40" s="2"/>
    </row>
    <row r="41" spans="1:15">
      <c r="A41" s="66" t="str">
        <f>'1.'!A40</f>
        <v>TO</v>
      </c>
      <c r="B41" s="126">
        <f>C41/'1.'!J40</f>
        <v>0.45625875654749432</v>
      </c>
      <c r="C41" s="111">
        <v>7406828527.4200001</v>
      </c>
      <c r="D41" s="114">
        <f>E41/'1.'!J40</f>
        <v>4.6267133778523831E-2</v>
      </c>
      <c r="E41" s="111">
        <v>751092930.13</v>
      </c>
      <c r="F41" s="114">
        <f>G41/'1.'!J40</f>
        <v>2.466737607859994E-2</v>
      </c>
      <c r="G41" s="111">
        <v>400446067.52999997</v>
      </c>
      <c r="H41" s="114">
        <f>I41/'1.'!J40</f>
        <v>1.4007935763937121E-2</v>
      </c>
      <c r="I41" s="111">
        <v>227402491.97999999</v>
      </c>
      <c r="J41" s="117">
        <v>0.49</v>
      </c>
      <c r="K41" s="2"/>
      <c r="L41" s="2"/>
      <c r="M41" s="2"/>
      <c r="N41" s="2"/>
      <c r="O41" s="2"/>
    </row>
    <row r="42" spans="1:15">
      <c r="A42" s="49"/>
      <c r="D42" s="102"/>
    </row>
    <row r="43" spans="1:15">
      <c r="C43" s="13"/>
      <c r="D43" s="102"/>
      <c r="E43" s="74"/>
    </row>
    <row r="44" spans="1:15">
      <c r="D44" s="102"/>
    </row>
    <row r="45" spans="1:15">
      <c r="C45" s="1"/>
      <c r="D45" s="102"/>
    </row>
  </sheetData>
  <mergeCells count="12">
    <mergeCell ref="B2:D2"/>
    <mergeCell ref="A12:A14"/>
    <mergeCell ref="B12:C12"/>
    <mergeCell ref="D12:E12"/>
    <mergeCell ref="A10:J10"/>
    <mergeCell ref="J12:J14"/>
    <mergeCell ref="H12:I12"/>
    <mergeCell ref="B13:C13"/>
    <mergeCell ref="D13:E13"/>
    <mergeCell ref="F13:G13"/>
    <mergeCell ref="H13:I13"/>
    <mergeCell ref="F12:G12"/>
  </mergeCells>
  <hyperlinks>
    <hyperlink ref="B2:C2" location="Índice!A1" display="Clique aqui para voltar ao índice" xr:uid="{95DFB716-12E3-4FAC-A657-4FA7B2BCEDD7}"/>
  </hyperlinks>
  <pageMargins left="0.19685039370078741" right="0.19685039370078741" top="0.19685039370078741" bottom="0.19685039370078741" header="0.31496062992125984" footer="0.31496062992125984"/>
  <pageSetup paperSize="9"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0"/>
  <sheetViews>
    <sheetView showGridLines="0" topLeftCell="A6" zoomScaleNormal="100" workbookViewId="0">
      <selection activeCell="E13" sqref="E13"/>
    </sheetView>
  </sheetViews>
  <sheetFormatPr defaultRowHeight="15"/>
  <cols>
    <col min="2" max="2" width="19" bestFit="1" customWidth="1"/>
    <col min="3" max="4" width="17.42578125" customWidth="1"/>
    <col min="5" max="5" width="19" bestFit="1" customWidth="1"/>
    <col min="6" max="7" width="18.7109375" bestFit="1" customWidth="1"/>
    <col min="8" max="8" width="9.7109375" customWidth="1"/>
    <col min="9" max="9" width="11.140625" customWidth="1"/>
    <col min="10" max="11" width="10.7109375" customWidth="1"/>
  </cols>
  <sheetData>
    <row r="1" spans="1:17" ht="15.75" thickBot="1">
      <c r="A1" s="16"/>
      <c r="B1" s="17"/>
      <c r="C1" s="17"/>
      <c r="D1" s="17"/>
      <c r="E1" s="4"/>
    </row>
    <row r="2" spans="1:17" ht="15.75" thickBot="1">
      <c r="A2" s="16"/>
      <c r="B2" s="138" t="s">
        <v>75</v>
      </c>
      <c r="C2" s="139"/>
      <c r="D2" s="100"/>
      <c r="E2" s="4"/>
    </row>
    <row r="3" spans="1:17">
      <c r="A3" s="16"/>
      <c r="B3" s="17"/>
      <c r="C3" s="17"/>
      <c r="D3" s="17"/>
      <c r="E3" s="4"/>
    </row>
    <row r="4" spans="1:17" ht="17.25">
      <c r="A4" s="18" t="s">
        <v>76</v>
      </c>
      <c r="B4" s="19"/>
      <c r="C4" s="19"/>
      <c r="D4" s="19"/>
      <c r="E4" s="4"/>
    </row>
    <row r="5" spans="1:17" ht="17.25">
      <c r="A5" s="18" t="s">
        <v>89</v>
      </c>
      <c r="B5" s="19"/>
      <c r="C5" s="19"/>
      <c r="D5" s="19"/>
      <c r="E5" s="4"/>
    </row>
    <row r="6" spans="1:17" ht="17.25">
      <c r="A6" s="18" t="s">
        <v>77</v>
      </c>
      <c r="B6" s="19"/>
      <c r="C6" s="19"/>
      <c r="D6" s="19"/>
      <c r="E6" s="4"/>
    </row>
    <row r="7" spans="1:17" ht="17.25">
      <c r="A7" s="18" t="str">
        <f>'1.'!A7</f>
        <v>RGF 2º quadrimestre de 2026</v>
      </c>
      <c r="B7" s="19"/>
      <c r="C7" s="19"/>
      <c r="D7" s="19"/>
      <c r="E7" s="4"/>
    </row>
    <row r="8" spans="1:17" ht="17.25">
      <c r="A8" s="18" t="s">
        <v>79</v>
      </c>
      <c r="B8" s="19"/>
      <c r="C8" s="19"/>
      <c r="D8" s="19"/>
      <c r="E8" s="4"/>
    </row>
    <row r="9" spans="1:17" ht="17.25">
      <c r="A9" s="18" t="s">
        <v>78</v>
      </c>
      <c r="B9" s="19"/>
      <c r="C9" s="19"/>
      <c r="D9" s="19"/>
      <c r="E9" s="4"/>
    </row>
    <row r="10" spans="1:17" s="4" customFormat="1" ht="45.75" customHeight="1">
      <c r="A10" s="145" t="s">
        <v>107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48"/>
      <c r="N10" s="48"/>
      <c r="O10" s="48"/>
      <c r="P10" s="48"/>
      <c r="Q10" s="48"/>
    </row>
    <row r="11" spans="1:17" hidden="1"/>
    <row r="12" spans="1:17" ht="91.5" customHeight="1">
      <c r="A12" s="59" t="s">
        <v>12</v>
      </c>
      <c r="B12" s="59" t="s">
        <v>0</v>
      </c>
      <c r="C12" s="59" t="s">
        <v>4</v>
      </c>
      <c r="D12" s="77" t="str">
        <f>'1.'!G13</f>
        <v>Despesa com Pessoal não Executada Orçamentariamente</v>
      </c>
      <c r="E12" s="59" t="s">
        <v>5</v>
      </c>
      <c r="F12" s="59" t="s">
        <v>6</v>
      </c>
      <c r="G12" s="59" t="s">
        <v>61</v>
      </c>
      <c r="H12" s="59" t="s">
        <v>57</v>
      </c>
      <c r="I12" s="59" t="s">
        <v>58</v>
      </c>
      <c r="J12" s="59" t="s">
        <v>59</v>
      </c>
      <c r="K12" s="77" t="s">
        <v>117</v>
      </c>
      <c r="L12" s="59" t="s">
        <v>56</v>
      </c>
    </row>
    <row r="13" spans="1:17">
      <c r="A13" s="64" t="s">
        <v>13</v>
      </c>
      <c r="B13" s="35">
        <f>'1.'!B14</f>
        <v>7858278293.9899998</v>
      </c>
      <c r="C13" s="88">
        <f>'1.'!F14</f>
        <v>170442178.5</v>
      </c>
      <c r="D13" s="35">
        <f>'1.'!G14</f>
        <v>23796337.449999999</v>
      </c>
      <c r="E13" s="91">
        <f>'1.'!H14</f>
        <v>5746594500.21</v>
      </c>
      <c r="F13" s="35">
        <f>'1.'!I14</f>
        <v>1917445277.8299997</v>
      </c>
      <c r="G13" s="35">
        <f>'1.'!J14</f>
        <v>11652841863.34</v>
      </c>
      <c r="H13" s="25">
        <f>E13/B13</f>
        <v>0.73127907732728015</v>
      </c>
      <c r="I13" s="25">
        <f>F13/B13</f>
        <v>0.24400322896383794</v>
      </c>
      <c r="J13" s="94">
        <f>C13/B13</f>
        <v>2.1689506546281764E-2</v>
      </c>
      <c r="K13" s="36">
        <f>'1.'!P14</f>
        <v>3.0281871626001594E-3</v>
      </c>
      <c r="L13" s="97">
        <v>1</v>
      </c>
    </row>
    <row r="14" spans="1:17">
      <c r="A14" s="65" t="s">
        <v>14</v>
      </c>
      <c r="B14" s="37">
        <f>'1.'!B15</f>
        <v>10576260795.98</v>
      </c>
      <c r="C14" s="89">
        <f>'1.'!F15</f>
        <v>316209010.42000002</v>
      </c>
      <c r="D14" s="37">
        <f>'1.'!G15</f>
        <v>0</v>
      </c>
      <c r="E14" s="92">
        <f>'1.'!H15</f>
        <v>7665303494.8699999</v>
      </c>
      <c r="F14" s="37">
        <f>'1.'!I15</f>
        <v>2594748290.6900001</v>
      </c>
      <c r="G14" s="37">
        <f>'1.'!J15</f>
        <v>20236201344.32</v>
      </c>
      <c r="H14" s="27">
        <f t="shared" ref="H14:H39" si="0">E14/B14</f>
        <v>0.72476498478399431</v>
      </c>
      <c r="I14" s="27">
        <f t="shared" ref="I14:I39" si="1">F14/B14</f>
        <v>0.2453370185118974</v>
      </c>
      <c r="J14" s="95">
        <f t="shared" ref="J14:J39" si="2">C14/B14</f>
        <v>2.9897996704108316E-2</v>
      </c>
      <c r="K14" s="38">
        <f>'1.'!P15</f>
        <v>0</v>
      </c>
      <c r="L14" s="98">
        <v>1</v>
      </c>
    </row>
    <row r="15" spans="1:17">
      <c r="A15" s="65" t="s">
        <v>15</v>
      </c>
      <c r="B15" s="37">
        <f>'1.'!B16</f>
        <v>15382488097.75</v>
      </c>
      <c r="C15" s="89">
        <f>'1.'!F16</f>
        <v>472864556.64999998</v>
      </c>
      <c r="D15" s="37">
        <f>'1.'!G16</f>
        <v>0</v>
      </c>
      <c r="E15" s="92">
        <f>'1.'!H16</f>
        <v>11024246094.359999</v>
      </c>
      <c r="F15" s="37">
        <f>'1.'!I16</f>
        <v>3885377446.7399998</v>
      </c>
      <c r="G15" s="37">
        <f>'1.'!J16</f>
        <v>29259028126.040001</v>
      </c>
      <c r="H15" s="27">
        <f t="shared" si="0"/>
        <v>0.71667509341174251</v>
      </c>
      <c r="I15" s="27">
        <f t="shared" si="1"/>
        <v>0.25258445981234434</v>
      </c>
      <c r="J15" s="95">
        <f t="shared" si="2"/>
        <v>3.0740446775913057E-2</v>
      </c>
      <c r="K15" s="38">
        <f>'1.'!P16</f>
        <v>0</v>
      </c>
      <c r="L15" s="98">
        <v>1</v>
      </c>
    </row>
    <row r="16" spans="1:17">
      <c r="A16" s="65" t="s">
        <v>16</v>
      </c>
      <c r="B16" s="37">
        <f>'1.'!B17</f>
        <v>5694998610.6799994</v>
      </c>
      <c r="C16" s="89">
        <f>'1.'!F17</f>
        <v>0</v>
      </c>
      <c r="D16" s="37">
        <f>'1.'!G17</f>
        <v>0</v>
      </c>
      <c r="E16" s="92">
        <f>'1.'!H17</f>
        <v>4682988180.4000006</v>
      </c>
      <c r="F16" s="37">
        <f>'1.'!I17</f>
        <v>1012010430.2800001</v>
      </c>
      <c r="G16" s="37">
        <f>'1.'!J17</f>
        <v>10832918771.42</v>
      </c>
      <c r="H16" s="27">
        <f t="shared" si="0"/>
        <v>0.82229838855761161</v>
      </c>
      <c r="I16" s="27">
        <f t="shared" si="1"/>
        <v>0.17770161144238858</v>
      </c>
      <c r="J16" s="95">
        <f t="shared" si="2"/>
        <v>0</v>
      </c>
      <c r="K16" s="38">
        <f>'1.'!P17</f>
        <v>0</v>
      </c>
      <c r="L16" s="98">
        <v>1</v>
      </c>
    </row>
    <row r="17" spans="1:19">
      <c r="A17" s="65" t="s">
        <v>17</v>
      </c>
      <c r="B17" s="37">
        <f>'1.'!B18</f>
        <v>44020642060.169998</v>
      </c>
      <c r="C17" s="89">
        <f>'1.'!F18</f>
        <v>1866791790.23</v>
      </c>
      <c r="D17" s="37">
        <f>'1.'!G18</f>
        <v>0</v>
      </c>
      <c r="E17" s="92">
        <f>'1.'!H18</f>
        <v>27573319182.869999</v>
      </c>
      <c r="F17" s="37">
        <f>'1.'!I18</f>
        <v>14580531087.07</v>
      </c>
      <c r="G17" s="37">
        <f>'1.'!J18</f>
        <v>72046894213.330002</v>
      </c>
      <c r="H17" s="27">
        <f t="shared" si="0"/>
        <v>0.62637249009637719</v>
      </c>
      <c r="I17" s="27">
        <f t="shared" si="1"/>
        <v>0.33122031857555539</v>
      </c>
      <c r="J17" s="95">
        <f t="shared" si="2"/>
        <v>4.2407191328067396E-2</v>
      </c>
      <c r="K17" s="38">
        <f>'1.'!P18</f>
        <v>0</v>
      </c>
      <c r="L17" s="98">
        <v>1</v>
      </c>
    </row>
    <row r="18" spans="1:19">
      <c r="A18" s="65" t="s">
        <v>18</v>
      </c>
      <c r="B18" s="37">
        <f>'1.'!B19</f>
        <v>25718351049.52</v>
      </c>
      <c r="C18" s="89">
        <f>'1.'!F19</f>
        <v>1020495172.24</v>
      </c>
      <c r="D18" s="37">
        <f>'1.'!G19</f>
        <v>620516.86</v>
      </c>
      <c r="E18" s="92">
        <f>'1.'!H19</f>
        <v>17897327788.150002</v>
      </c>
      <c r="F18" s="37">
        <f>'1.'!I19</f>
        <v>6799907572.2700005</v>
      </c>
      <c r="G18" s="37">
        <f>'1.'!J19</f>
        <v>41764818437.949997</v>
      </c>
      <c r="H18" s="27">
        <f t="shared" si="0"/>
        <v>0.69589717294429854</v>
      </c>
      <c r="I18" s="27">
        <f t="shared" si="1"/>
        <v>0.26439904950270565</v>
      </c>
      <c r="J18" s="95">
        <f t="shared" si="2"/>
        <v>3.96796501562275E-2</v>
      </c>
      <c r="K18" s="38">
        <f>'1.'!P19</f>
        <v>2.4127396768370232E-5</v>
      </c>
      <c r="L18" s="98">
        <v>1</v>
      </c>
    </row>
    <row r="19" spans="1:19">
      <c r="A19" s="65" t="s">
        <v>19</v>
      </c>
      <c r="B19" s="37">
        <f>'1.'!B20</f>
        <v>24147537899.810001</v>
      </c>
      <c r="C19" s="89">
        <f>'1.'!F20</f>
        <v>786244946.05999994</v>
      </c>
      <c r="D19" s="37">
        <f>'1.'!G20</f>
        <v>0</v>
      </c>
      <c r="E19" s="92">
        <f>'1.'!H20</f>
        <v>16391068742.540001</v>
      </c>
      <c r="F19" s="37">
        <f>'1.'!I20</f>
        <v>6970224211.2099991</v>
      </c>
      <c r="G19" s="37">
        <f>'1.'!J20</f>
        <v>41899183021.709999</v>
      </c>
      <c r="H19" s="27">
        <f t="shared" si="0"/>
        <v>0.67878840528371087</v>
      </c>
      <c r="I19" s="27">
        <f t="shared" si="1"/>
        <v>0.28865154866429849</v>
      </c>
      <c r="J19" s="95">
        <f t="shared" si="2"/>
        <v>3.2560046051990511E-2</v>
      </c>
      <c r="K19" s="38">
        <f>'1.'!P20</f>
        <v>0</v>
      </c>
      <c r="L19" s="98">
        <v>1</v>
      </c>
    </row>
    <row r="20" spans="1:19">
      <c r="A20" s="65" t="s">
        <v>20</v>
      </c>
      <c r="B20" s="37">
        <f>'1.'!B21</f>
        <v>14256625030.25</v>
      </c>
      <c r="C20" s="89">
        <f>'1.'!F21</f>
        <v>192151617.28999999</v>
      </c>
      <c r="D20" s="37">
        <f>'1.'!G21</f>
        <v>0</v>
      </c>
      <c r="E20" s="92">
        <f>'1.'!H21</f>
        <v>8637365873.6900005</v>
      </c>
      <c r="F20" s="37">
        <f>'1.'!I21</f>
        <v>5427107539.2700005</v>
      </c>
      <c r="G20" s="37">
        <f>'1.'!J21</f>
        <v>30896824722.029999</v>
      </c>
      <c r="H20" s="27">
        <f t="shared" si="0"/>
        <v>0.6058492704523728</v>
      </c>
      <c r="I20" s="27">
        <f t="shared" si="1"/>
        <v>0.38067267167051472</v>
      </c>
      <c r="J20" s="95">
        <f t="shared" si="2"/>
        <v>1.3478057877112481E-2</v>
      </c>
      <c r="K20" s="38">
        <f>'1.'!P21</f>
        <v>0</v>
      </c>
      <c r="L20" s="98">
        <v>1</v>
      </c>
    </row>
    <row r="21" spans="1:19">
      <c r="A21" s="65" t="s">
        <v>21</v>
      </c>
      <c r="B21" s="37">
        <f>'1.'!B22</f>
        <v>28679117362.550003</v>
      </c>
      <c r="C21" s="89">
        <f>'1.'!F22</f>
        <v>148673290.44</v>
      </c>
      <c r="D21" s="37">
        <f>'1.'!G22</f>
        <v>0</v>
      </c>
      <c r="E21" s="92">
        <f>'1.'!H22</f>
        <v>18408932362.649998</v>
      </c>
      <c r="F21" s="37">
        <f>'1.'!I22</f>
        <v>10121511709.460001</v>
      </c>
      <c r="G21" s="37">
        <f>'1.'!J22</f>
        <v>46946528149.169998</v>
      </c>
      <c r="H21" s="27">
        <f t="shared" si="0"/>
        <v>0.64189326784125156</v>
      </c>
      <c r="I21" s="27">
        <f t="shared" si="1"/>
        <v>0.35292270614565546</v>
      </c>
      <c r="J21" s="95">
        <f t="shared" si="2"/>
        <v>5.184026013092779E-3</v>
      </c>
      <c r="K21" s="38">
        <f>'1.'!P22</f>
        <v>0</v>
      </c>
      <c r="L21" s="98">
        <v>1</v>
      </c>
    </row>
    <row r="22" spans="1:19">
      <c r="A22" s="65" t="s">
        <v>22</v>
      </c>
      <c r="B22" s="37">
        <f>'1.'!B23</f>
        <v>17385580365.209999</v>
      </c>
      <c r="C22" s="89">
        <f>'1.'!F23</f>
        <v>699305.07</v>
      </c>
      <c r="D22" s="37">
        <f>'1.'!G23</f>
        <v>15666708.24</v>
      </c>
      <c r="E22" s="92">
        <f>'1.'!H23</f>
        <v>12109558409</v>
      </c>
      <c r="F22" s="37">
        <f>'1.'!I23</f>
        <v>5259655942.8999996</v>
      </c>
      <c r="G22" s="37">
        <f>'1.'!J23</f>
        <v>35589294560.330002</v>
      </c>
      <c r="H22" s="27">
        <f t="shared" si="0"/>
        <v>0.69652885636376216</v>
      </c>
      <c r="I22" s="27">
        <f t="shared" si="1"/>
        <v>0.30252978804348751</v>
      </c>
      <c r="J22" s="95">
        <f t="shared" si="2"/>
        <v>4.0223280172997152E-5</v>
      </c>
      <c r="K22" s="38">
        <f>'1.'!P23</f>
        <v>9.0113231257728927E-4</v>
      </c>
      <c r="L22" s="98">
        <v>1</v>
      </c>
    </row>
    <row r="23" spans="1:19">
      <c r="A23" s="65" t="s">
        <v>23</v>
      </c>
      <c r="B23" s="37">
        <f>'1.'!B24</f>
        <v>86470900454.439987</v>
      </c>
      <c r="C23" s="89">
        <f>'1.'!F24</f>
        <v>0</v>
      </c>
      <c r="D23" s="37">
        <f>'1.'!G24</f>
        <v>0</v>
      </c>
      <c r="E23" s="92">
        <f>'1.'!H24</f>
        <v>50934728110.68</v>
      </c>
      <c r="F23" s="37">
        <f>'1.'!I24</f>
        <v>35536172343.760002</v>
      </c>
      <c r="G23" s="37">
        <f>'1.'!J24</f>
        <v>117720254633.13</v>
      </c>
      <c r="H23" s="27">
        <f t="shared" si="0"/>
        <v>0.5890389465473026</v>
      </c>
      <c r="I23" s="27">
        <f t="shared" si="1"/>
        <v>0.41096105345269757</v>
      </c>
      <c r="J23" s="95">
        <f t="shared" si="2"/>
        <v>0</v>
      </c>
      <c r="K23" s="38">
        <f>'1.'!P24</f>
        <v>0</v>
      </c>
      <c r="L23" s="98">
        <v>1</v>
      </c>
    </row>
    <row r="24" spans="1:19">
      <c r="A24" s="65" t="s">
        <v>24</v>
      </c>
      <c r="B24" s="37">
        <f>'1.'!B25</f>
        <v>17041687357.92</v>
      </c>
      <c r="C24" s="89">
        <f>'1.'!F25</f>
        <v>209178698.62</v>
      </c>
      <c r="D24" s="37">
        <f>'1.'!G25</f>
        <v>0</v>
      </c>
      <c r="E24" s="92">
        <f>'1.'!H25</f>
        <v>11074349601.74</v>
      </c>
      <c r="F24" s="37">
        <f>'1.'!I25</f>
        <v>5758159057.5599995</v>
      </c>
      <c r="G24" s="37">
        <f>'1.'!J25</f>
        <v>23108985860.900002</v>
      </c>
      <c r="H24" s="27">
        <f t="shared" si="0"/>
        <v>0.64983879642606379</v>
      </c>
      <c r="I24" s="27">
        <f t="shared" si="1"/>
        <v>0.33788667381484011</v>
      </c>
      <c r="J24" s="95">
        <f t="shared" si="2"/>
        <v>1.2274529759096051E-2</v>
      </c>
      <c r="K24" s="38">
        <f>'1.'!P25</f>
        <v>0</v>
      </c>
      <c r="L24" s="98">
        <v>1</v>
      </c>
    </row>
    <row r="25" spans="1:19">
      <c r="A25" s="65" t="s">
        <v>25</v>
      </c>
      <c r="B25" s="37">
        <f>'1.'!B26</f>
        <v>22162825883.02</v>
      </c>
      <c r="C25" s="89">
        <f>'1.'!F26</f>
        <v>0</v>
      </c>
      <c r="D25" s="37">
        <f>'1.'!G26</f>
        <v>0</v>
      </c>
      <c r="E25" s="92">
        <f>'1.'!H26</f>
        <v>16280725275.940001</v>
      </c>
      <c r="F25" s="37">
        <f>'1.'!I26</f>
        <v>5882100607.0800009</v>
      </c>
      <c r="G25" s="37">
        <f>'1.'!J26</f>
        <v>38839487610.68</v>
      </c>
      <c r="H25" s="27">
        <f t="shared" si="0"/>
        <v>0.7345960917562161</v>
      </c>
      <c r="I25" s="27">
        <f t="shared" si="1"/>
        <v>0.26540390824378396</v>
      </c>
      <c r="J25" s="95">
        <f t="shared" si="2"/>
        <v>0</v>
      </c>
      <c r="K25" s="38">
        <f>'1.'!P26</f>
        <v>0</v>
      </c>
      <c r="L25" s="98">
        <v>1</v>
      </c>
    </row>
    <row r="26" spans="1:19">
      <c r="A26" s="65" t="s">
        <v>26</v>
      </c>
      <c r="B26" s="37">
        <f>'1.'!B27</f>
        <v>26952721824.630001</v>
      </c>
      <c r="C26" s="89">
        <f>'1.'!F27</f>
        <v>17399564.899999999</v>
      </c>
      <c r="D26" s="37">
        <f>'1.'!G27</f>
        <v>0</v>
      </c>
      <c r="E26" s="92">
        <f>'1.'!H27</f>
        <v>19214420511.560001</v>
      </c>
      <c r="F26" s="37">
        <f>'1.'!I27</f>
        <v>7720901748.1700001</v>
      </c>
      <c r="G26" s="37">
        <f>'1.'!J27</f>
        <v>46579377916.389999</v>
      </c>
      <c r="H26" s="27">
        <f t="shared" si="0"/>
        <v>0.71289351170468551</v>
      </c>
      <c r="I26" s="27">
        <f t="shared" si="1"/>
        <v>0.28646092956424413</v>
      </c>
      <c r="J26" s="95">
        <f t="shared" si="2"/>
        <v>6.4555873107033986E-4</v>
      </c>
      <c r="K26" s="38">
        <f>'1.'!P27</f>
        <v>0</v>
      </c>
      <c r="L26" s="98">
        <v>1</v>
      </c>
    </row>
    <row r="27" spans="1:19">
      <c r="A27" s="65" t="s">
        <v>27</v>
      </c>
      <c r="B27" s="37">
        <f>'1.'!B28</f>
        <v>15695880204.890001</v>
      </c>
      <c r="C27" s="89">
        <f>'1.'!F28</f>
        <v>0</v>
      </c>
      <c r="D27" s="37">
        <f>'1.'!G28</f>
        <v>0</v>
      </c>
      <c r="E27" s="92">
        <f>'1.'!H28</f>
        <v>10950141746.540001</v>
      </c>
      <c r="F27" s="37">
        <f>'1.'!I28</f>
        <v>4745738458.3499994</v>
      </c>
      <c r="G27" s="37">
        <f>'1.'!J28</f>
        <v>22522271117.93</v>
      </c>
      <c r="H27" s="27">
        <f t="shared" si="0"/>
        <v>0.69764432472723126</v>
      </c>
      <c r="I27" s="27">
        <f t="shared" si="1"/>
        <v>0.30235567527276869</v>
      </c>
      <c r="J27" s="95">
        <f t="shared" si="2"/>
        <v>0</v>
      </c>
      <c r="K27" s="38">
        <f>'1.'!P28</f>
        <v>0</v>
      </c>
      <c r="L27" s="98">
        <v>1</v>
      </c>
    </row>
    <row r="28" spans="1:19">
      <c r="A28" s="65" t="s">
        <v>28</v>
      </c>
      <c r="B28" s="37">
        <f>'1.'!B29</f>
        <v>29434450166.079998</v>
      </c>
      <c r="C28" s="89">
        <f>'1.'!F29</f>
        <v>109471125.79000001</v>
      </c>
      <c r="D28" s="37">
        <f>'1.'!G29</f>
        <v>7175794.5199999996</v>
      </c>
      <c r="E28" s="92">
        <f>'1.'!H29</f>
        <v>18730702805.959999</v>
      </c>
      <c r="F28" s="37">
        <f>'1.'!I29</f>
        <v>10587100439.809999</v>
      </c>
      <c r="G28" s="37">
        <f>'1.'!J29</f>
        <v>50807307675.419998</v>
      </c>
      <c r="H28" s="27">
        <f t="shared" si="0"/>
        <v>0.63635307268437091</v>
      </c>
      <c r="I28" s="27">
        <f t="shared" si="1"/>
        <v>0.3596839886620502</v>
      </c>
      <c r="J28" s="95">
        <f t="shared" si="2"/>
        <v>3.7191496757141254E-3</v>
      </c>
      <c r="K28" s="38">
        <f>'1.'!P29</f>
        <v>2.4378897786476482E-4</v>
      </c>
      <c r="L28" s="98">
        <v>1</v>
      </c>
    </row>
    <row r="29" spans="1:19">
      <c r="A29" s="65" t="s">
        <v>29</v>
      </c>
      <c r="B29" s="37">
        <f>'1.'!B30</f>
        <v>12866164436.700001</v>
      </c>
      <c r="C29" s="89">
        <f>'1.'!F30</f>
        <v>295035260.49000001</v>
      </c>
      <c r="D29" s="37">
        <f>'1.'!G30</f>
        <v>6435764.7800000003</v>
      </c>
      <c r="E29" s="92">
        <f>'1.'!H30</f>
        <v>9124540824.1299992</v>
      </c>
      <c r="F29" s="37">
        <f>'1.'!I30</f>
        <v>3440152587.3000002</v>
      </c>
      <c r="G29" s="37">
        <f>'1.'!J30</f>
        <v>21347786791.080002</v>
      </c>
      <c r="H29" s="27">
        <f t="shared" si="0"/>
        <v>0.70918888601351671</v>
      </c>
      <c r="I29" s="27">
        <f t="shared" si="1"/>
        <v>0.26737980881754947</v>
      </c>
      <c r="J29" s="95">
        <f t="shared" si="2"/>
        <v>2.2931096671547951E-2</v>
      </c>
      <c r="K29" s="38">
        <f>'1.'!P30</f>
        <v>5.0020849738577474E-4</v>
      </c>
      <c r="L29" s="98">
        <v>1</v>
      </c>
    </row>
    <row r="30" spans="1:19">
      <c r="A30" s="65" t="s">
        <v>69</v>
      </c>
      <c r="B30" s="37">
        <f>'1.'!B31</f>
        <v>46001241180.07</v>
      </c>
      <c r="C30" s="89">
        <f>'1.'!F31</f>
        <v>925244875.07999992</v>
      </c>
      <c r="D30" s="37">
        <f>'1.'!G31</f>
        <v>0</v>
      </c>
      <c r="E30" s="92">
        <f>'1.'!H31</f>
        <v>29178342586.600002</v>
      </c>
      <c r="F30" s="37">
        <f>'1.'!I31</f>
        <v>15897653718.390001</v>
      </c>
      <c r="G30" s="37">
        <f>'1.'!J31</f>
        <v>71562057716.639999</v>
      </c>
      <c r="H30" s="27">
        <f t="shared" si="0"/>
        <v>0.63429468071051731</v>
      </c>
      <c r="I30" s="27">
        <f t="shared" si="1"/>
        <v>0.34559184297135109</v>
      </c>
      <c r="J30" s="95">
        <f t="shared" si="2"/>
        <v>2.0113476318131641E-2</v>
      </c>
      <c r="K30" s="38">
        <f>'1.'!P31</f>
        <v>0</v>
      </c>
      <c r="L30" s="98">
        <v>1</v>
      </c>
    </row>
    <row r="31" spans="1:19">
      <c r="A31" s="65" t="s">
        <v>30</v>
      </c>
      <c r="B31" s="37">
        <f>'1.'!B32</f>
        <v>71148657405.679993</v>
      </c>
      <c r="C31" s="89">
        <f>'1.'!F32</f>
        <v>1848837205</v>
      </c>
      <c r="D31" s="37">
        <f>'1.'!G32</f>
        <v>0</v>
      </c>
      <c r="E31" s="92">
        <f>'1.'!H32</f>
        <v>40017579237.040001</v>
      </c>
      <c r="F31" s="37">
        <f>'1.'!I32</f>
        <v>29282240963.639999</v>
      </c>
      <c r="G31" s="37">
        <f>'1.'!J32</f>
        <v>106555756842.87</v>
      </c>
      <c r="H31" s="27">
        <f t="shared" si="0"/>
        <v>0.56245023723870424</v>
      </c>
      <c r="I31" s="27">
        <f t="shared" si="1"/>
        <v>0.41156420980197328</v>
      </c>
      <c r="J31" s="95">
        <f t="shared" si="2"/>
        <v>2.5985552959322634E-2</v>
      </c>
      <c r="K31" s="38">
        <f>'1.'!P32</f>
        <v>0</v>
      </c>
      <c r="L31" s="98">
        <v>1</v>
      </c>
    </row>
    <row r="32" spans="1:19">
      <c r="A32" s="65" t="s">
        <v>70</v>
      </c>
      <c r="B32" s="37">
        <f>'1.'!B33</f>
        <v>18567758355.16</v>
      </c>
      <c r="C32" s="89">
        <f>'1.'!F33</f>
        <v>196558256</v>
      </c>
      <c r="D32" s="37">
        <f>'1.'!G33</f>
        <v>155895.94</v>
      </c>
      <c r="E32" s="92">
        <f>'1.'!H33</f>
        <v>11457404210.360001</v>
      </c>
      <c r="F32" s="37">
        <f>'1.'!I33</f>
        <v>6913639992.8599997</v>
      </c>
      <c r="G32" s="37">
        <f>'1.'!J33</f>
        <v>20958175998.75</v>
      </c>
      <c r="H32" s="27">
        <f t="shared" si="0"/>
        <v>0.61705909734526332</v>
      </c>
      <c r="I32" s="27">
        <f t="shared" si="1"/>
        <v>0.37234650842699551</v>
      </c>
      <c r="J32" s="95">
        <f t="shared" si="2"/>
        <v>1.0585998171684319E-2</v>
      </c>
      <c r="K32" s="38">
        <f>'1.'!P33</f>
        <v>8.3960560568517067E-6</v>
      </c>
      <c r="L32" s="98">
        <v>1</v>
      </c>
      <c r="S32" t="s">
        <v>60</v>
      </c>
    </row>
    <row r="33" spans="1:12">
      <c r="A33" s="65" t="s">
        <v>31</v>
      </c>
      <c r="B33" s="37">
        <f>'1.'!B34</f>
        <v>10619628873.399998</v>
      </c>
      <c r="C33" s="89">
        <f>'1.'!F34</f>
        <v>81420774.090000004</v>
      </c>
      <c r="D33" s="37">
        <f>'1.'!G34</f>
        <v>11944416.16</v>
      </c>
      <c r="E33" s="92">
        <f>'1.'!H34</f>
        <v>8614133391.6399994</v>
      </c>
      <c r="F33" s="37">
        <f>'1.'!I34</f>
        <v>1912130291.51</v>
      </c>
      <c r="G33" s="37">
        <f>'1.'!J34</f>
        <v>17349092801.32</v>
      </c>
      <c r="H33" s="27">
        <f t="shared" si="0"/>
        <v>0.81115201805372361</v>
      </c>
      <c r="I33" s="27">
        <f t="shared" si="1"/>
        <v>0.18005622553340786</v>
      </c>
      <c r="J33" s="95">
        <f t="shared" si="2"/>
        <v>7.667007487798601E-3</v>
      </c>
      <c r="K33" s="38">
        <f>'1.'!P34</f>
        <v>1.1247489250700959E-3</v>
      </c>
      <c r="L33" s="98">
        <v>1</v>
      </c>
    </row>
    <row r="34" spans="1:12">
      <c r="A34" s="65" t="s">
        <v>71</v>
      </c>
      <c r="B34" s="37">
        <f>'1.'!B35</f>
        <v>5643923021.2300005</v>
      </c>
      <c r="C34" s="89">
        <f>'1.'!F35</f>
        <v>137734282.79999998</v>
      </c>
      <c r="D34" s="37">
        <f>'1.'!G35</f>
        <v>45525189.939999998</v>
      </c>
      <c r="E34" s="92">
        <f>'1.'!H35</f>
        <v>5059945933.6500006</v>
      </c>
      <c r="F34" s="37">
        <f>'1.'!I35</f>
        <v>400717614.83999997</v>
      </c>
      <c r="G34" s="37">
        <f>'1.'!J35</f>
        <v>9261391598.1100006</v>
      </c>
      <c r="H34" s="27">
        <f t="shared" si="0"/>
        <v>0.89652993398681546</v>
      </c>
      <c r="I34" s="27">
        <f t="shared" si="1"/>
        <v>7.0999837051758746E-2</v>
      </c>
      <c r="J34" s="95">
        <f t="shared" si="2"/>
        <v>2.4403997411357865E-2</v>
      </c>
      <c r="K34" s="38">
        <f>'1.'!P35</f>
        <v>8.0662315500679045E-3</v>
      </c>
      <c r="L34" s="98">
        <v>1</v>
      </c>
    </row>
    <row r="35" spans="1:12">
      <c r="A35" s="65" t="s">
        <v>32</v>
      </c>
      <c r="B35" s="37">
        <f>'1.'!B36</f>
        <v>48962304763.190002</v>
      </c>
      <c r="C35" s="89">
        <f>'1.'!F36</f>
        <v>552412571.14999998</v>
      </c>
      <c r="D35" s="37">
        <f>'1.'!G36</f>
        <v>0</v>
      </c>
      <c r="E35" s="92">
        <f>'1.'!H36</f>
        <v>27727745947.349998</v>
      </c>
      <c r="F35" s="37">
        <f>'1.'!I36</f>
        <v>20682146244.689999</v>
      </c>
      <c r="G35" s="37">
        <f>'1.'!J36</f>
        <v>68145851160.75</v>
      </c>
      <c r="H35" s="27">
        <f t="shared" si="0"/>
        <v>0.5663080216802987</v>
      </c>
      <c r="I35" s="27">
        <f t="shared" si="1"/>
        <v>0.4224095729300491</v>
      </c>
      <c r="J35" s="95">
        <f t="shared" si="2"/>
        <v>1.1282405389652026E-2</v>
      </c>
      <c r="K35" s="38">
        <f>'1.'!P36</f>
        <v>0</v>
      </c>
      <c r="L35" s="98">
        <v>1</v>
      </c>
    </row>
    <row r="36" spans="1:12">
      <c r="A36" s="65" t="s">
        <v>33</v>
      </c>
      <c r="B36" s="37">
        <f>'1.'!B37</f>
        <v>32219197627.5</v>
      </c>
      <c r="C36" s="89">
        <f>'1.'!F37</f>
        <v>68456486.230000004</v>
      </c>
      <c r="D36" s="37">
        <f>'1.'!G37</f>
        <v>0</v>
      </c>
      <c r="E36" s="92">
        <f>'1.'!H37</f>
        <v>20380896349.259998</v>
      </c>
      <c r="F36" s="37">
        <f>'1.'!I37</f>
        <v>11769844792.009998</v>
      </c>
      <c r="G36" s="37">
        <f>'1.'!J37</f>
        <v>53646592063.239998</v>
      </c>
      <c r="H36" s="27">
        <f t="shared" si="0"/>
        <v>0.63256995363113344</v>
      </c>
      <c r="I36" s="27">
        <f t="shared" si="1"/>
        <v>0.36530533528755854</v>
      </c>
      <c r="J36" s="95">
        <f t="shared" si="2"/>
        <v>2.1247110813079483E-3</v>
      </c>
      <c r="K36" s="38">
        <f>'1.'!P37</f>
        <v>0</v>
      </c>
      <c r="L36" s="98">
        <v>1</v>
      </c>
    </row>
    <row r="37" spans="1:12">
      <c r="A37" s="65" t="s">
        <v>34</v>
      </c>
      <c r="B37" s="37">
        <f>'1.'!B38</f>
        <v>10415578804.800001</v>
      </c>
      <c r="C37" s="89">
        <f>'1.'!F38</f>
        <v>0</v>
      </c>
      <c r="D37" s="37">
        <f>'1.'!G38</f>
        <v>0</v>
      </c>
      <c r="E37" s="92">
        <f>'1.'!H38</f>
        <v>6978511751.3400011</v>
      </c>
      <c r="F37" s="37">
        <f>'1.'!I38</f>
        <v>3437067053.46</v>
      </c>
      <c r="G37" s="37">
        <f>'1.'!J38</f>
        <v>16829594936.16</v>
      </c>
      <c r="H37" s="27">
        <f t="shared" si="0"/>
        <v>0.67000710014540588</v>
      </c>
      <c r="I37" s="27">
        <f t="shared" si="1"/>
        <v>0.32999289985459412</v>
      </c>
      <c r="J37" s="95">
        <f t="shared" si="2"/>
        <v>0</v>
      </c>
      <c r="K37" s="38">
        <f>'1.'!P38</f>
        <v>0</v>
      </c>
      <c r="L37" s="98">
        <v>1</v>
      </c>
    </row>
    <row r="38" spans="1:12">
      <c r="A38" s="65" t="s">
        <v>35</v>
      </c>
      <c r="B38" s="37">
        <f>'1.'!B39</f>
        <v>160200871235.56</v>
      </c>
      <c r="C38" s="89">
        <f>'1.'!F39</f>
        <v>0</v>
      </c>
      <c r="D38" s="37">
        <f>'1.'!G39</f>
        <v>0</v>
      </c>
      <c r="E38" s="92">
        <f>'1.'!H39</f>
        <v>96573312655.75</v>
      </c>
      <c r="F38" s="37">
        <f>'1.'!I39</f>
        <v>63627558579.810005</v>
      </c>
      <c r="G38" s="37">
        <f>'1.'!J39</f>
        <v>279170988510.08002</v>
      </c>
      <c r="H38" s="27">
        <f t="shared" si="0"/>
        <v>0.60282638858903714</v>
      </c>
      <c r="I38" s="27">
        <f t="shared" si="1"/>
        <v>0.39717361141096286</v>
      </c>
      <c r="J38" s="95">
        <f t="shared" si="2"/>
        <v>0</v>
      </c>
      <c r="K38" s="38">
        <f>'1.'!P39</f>
        <v>0</v>
      </c>
      <c r="L38" s="98">
        <v>1</v>
      </c>
    </row>
    <row r="39" spans="1:12">
      <c r="A39" s="66" t="s">
        <v>72</v>
      </c>
      <c r="B39" s="39">
        <f>'1.'!B40</f>
        <v>11965799392.029999</v>
      </c>
      <c r="C39" s="90">
        <f>'1.'!F40</f>
        <v>20718279.73</v>
      </c>
      <c r="D39" s="39">
        <f>'1.'!G40</f>
        <v>61252673.560000002</v>
      </c>
      <c r="E39" s="93">
        <f>'1.'!H40</f>
        <v>8930877233.1700001</v>
      </c>
      <c r="F39" s="39">
        <f>'1.'!I40</f>
        <v>2952951205.5700002</v>
      </c>
      <c r="G39" s="39">
        <f>'1.'!J40</f>
        <v>16233833150.879999</v>
      </c>
      <c r="H39" s="29">
        <f t="shared" si="0"/>
        <v>0.74636695306111733</v>
      </c>
      <c r="I39" s="29">
        <f t="shared" si="1"/>
        <v>0.24678261007257549</v>
      </c>
      <c r="J39" s="96">
        <f t="shared" si="2"/>
        <v>1.7314580540101418E-3</v>
      </c>
      <c r="K39" s="40">
        <f>'1.'!P40</f>
        <v>5.1189788122971763E-3</v>
      </c>
      <c r="L39" s="99">
        <v>1</v>
      </c>
    </row>
    <row r="40" spans="1:12">
      <c r="A40" s="49">
        <f>'1.'!A41</f>
        <v>0</v>
      </c>
    </row>
  </sheetData>
  <mergeCells count="2">
    <mergeCell ref="B2:C2"/>
    <mergeCell ref="A10:L10"/>
  </mergeCells>
  <hyperlinks>
    <hyperlink ref="B2:C2" location="Índice!A1" display="Clique aqui para voltar ao índice" xr:uid="{1D6809C5-4F98-43EB-879A-432968E15E3D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0"/>
  <sheetViews>
    <sheetView showGridLines="0" zoomScaleNormal="100" workbookViewId="0">
      <selection activeCell="C13" sqref="C13"/>
    </sheetView>
  </sheetViews>
  <sheetFormatPr defaultRowHeight="15"/>
  <cols>
    <col min="1" max="1" width="8.140625" customWidth="1"/>
    <col min="2" max="3" width="16.85546875" customWidth="1"/>
    <col min="4" max="4" width="16.28515625" customWidth="1"/>
  </cols>
  <sheetData>
    <row r="1" spans="1:15" ht="15.75" thickBot="1">
      <c r="A1" s="16"/>
      <c r="B1" s="17"/>
      <c r="C1" s="17"/>
      <c r="D1" s="4"/>
    </row>
    <row r="2" spans="1:15" ht="15.75" thickBot="1">
      <c r="A2" s="16"/>
      <c r="B2" s="138" t="s">
        <v>75</v>
      </c>
      <c r="C2" s="139"/>
      <c r="D2" s="4"/>
    </row>
    <row r="3" spans="1:15">
      <c r="A3" s="16"/>
      <c r="B3" s="17"/>
      <c r="C3" s="17"/>
      <c r="D3" s="4"/>
    </row>
    <row r="4" spans="1:15" ht="17.25">
      <c r="A4" s="18" t="s">
        <v>76</v>
      </c>
      <c r="B4" s="19"/>
      <c r="C4" s="19"/>
      <c r="D4" s="4"/>
    </row>
    <row r="5" spans="1:15" ht="17.25">
      <c r="A5" s="18" t="s">
        <v>90</v>
      </c>
      <c r="B5" s="19"/>
      <c r="C5" s="19"/>
      <c r="D5" s="4"/>
    </row>
    <row r="6" spans="1:15" ht="17.25">
      <c r="A6" s="18" t="s">
        <v>77</v>
      </c>
      <c r="B6" s="19"/>
      <c r="C6" s="19"/>
      <c r="D6" s="4"/>
    </row>
    <row r="7" spans="1:15" ht="17.25">
      <c r="A7" s="18" t="str">
        <f>'1.'!A7</f>
        <v>RGF 2º quadrimestre de 2026</v>
      </c>
      <c r="B7" s="19"/>
      <c r="C7" s="19"/>
      <c r="D7" s="4"/>
    </row>
    <row r="8" spans="1:15" ht="17.25">
      <c r="A8" s="18" t="s">
        <v>79</v>
      </c>
      <c r="B8" s="19"/>
      <c r="C8" s="19"/>
      <c r="D8" s="4"/>
    </row>
    <row r="9" spans="1:15" ht="17.25">
      <c r="A9" s="18" t="s">
        <v>78</v>
      </c>
      <c r="B9" s="19"/>
      <c r="C9" s="19"/>
      <c r="D9" s="4"/>
    </row>
    <row r="10" spans="1:15" s="4" customFormat="1" ht="48" customHeight="1">
      <c r="A10" s="145" t="s">
        <v>107</v>
      </c>
      <c r="B10" s="145"/>
      <c r="C10" s="145"/>
      <c r="D10" s="145"/>
      <c r="E10" s="145"/>
      <c r="F10" s="145"/>
      <c r="G10" s="145"/>
      <c r="H10" s="145"/>
      <c r="I10" s="145"/>
      <c r="J10" s="145"/>
      <c r="K10" s="48"/>
      <c r="L10" s="48"/>
      <c r="M10" s="48"/>
      <c r="N10" s="48"/>
      <c r="O10" s="48"/>
    </row>
    <row r="12" spans="1:15" ht="76.5">
      <c r="A12" s="59" t="s">
        <v>12</v>
      </c>
      <c r="B12" s="59" t="s">
        <v>3</v>
      </c>
      <c r="C12" s="59" t="s">
        <v>6</v>
      </c>
      <c r="D12" s="59" t="s">
        <v>67</v>
      </c>
    </row>
    <row r="13" spans="1:15">
      <c r="A13" s="64" t="s">
        <v>13</v>
      </c>
      <c r="B13" s="24">
        <f>'1.'!E14</f>
        <v>1012094912.4100001</v>
      </c>
      <c r="C13" s="24">
        <f>'1.'!I14</f>
        <v>1917445277.8299997</v>
      </c>
      <c r="D13" s="56">
        <f>B13/C13</f>
        <v>0.52783509605833567</v>
      </c>
    </row>
    <row r="14" spans="1:15">
      <c r="A14" s="65" t="s">
        <v>14</v>
      </c>
      <c r="B14" s="26">
        <f>'1.'!E15</f>
        <v>923367538.14999998</v>
      </c>
      <c r="C14" s="26">
        <f>'1.'!I15</f>
        <v>2594748290.6900001</v>
      </c>
      <c r="D14" s="53">
        <f t="shared" ref="D14:D39" si="0">B14/C14</f>
        <v>0.35586015856068121</v>
      </c>
    </row>
    <row r="15" spans="1:15">
      <c r="A15" s="65" t="s">
        <v>15</v>
      </c>
      <c r="B15" s="26">
        <f>'1.'!E16</f>
        <v>1449253724.71</v>
      </c>
      <c r="C15" s="26">
        <f>'1.'!I16</f>
        <v>3885377446.7399998</v>
      </c>
      <c r="D15" s="53">
        <f t="shared" si="0"/>
        <v>0.37300204280693161</v>
      </c>
    </row>
    <row r="16" spans="1:15">
      <c r="A16" s="65" t="s">
        <v>16</v>
      </c>
      <c r="B16" s="26">
        <f>'1.'!E17</f>
        <v>344171594.38999999</v>
      </c>
      <c r="C16" s="26">
        <f>'1.'!I17</f>
        <v>1012010430.2800001</v>
      </c>
      <c r="D16" s="53">
        <f t="shared" si="0"/>
        <v>0.34008700314953827</v>
      </c>
    </row>
    <row r="17" spans="1:4">
      <c r="A17" s="65" t="s">
        <v>17</v>
      </c>
      <c r="B17" s="26">
        <f>'1.'!E18</f>
        <v>5905725836.4799995</v>
      </c>
      <c r="C17" s="26">
        <f>'1.'!I18</f>
        <v>14580531087.07</v>
      </c>
      <c r="D17" s="53">
        <f t="shared" si="0"/>
        <v>0.40504188778947781</v>
      </c>
    </row>
    <row r="18" spans="1:4">
      <c r="A18" s="65" t="s">
        <v>18</v>
      </c>
      <c r="B18" s="26">
        <f>'1.'!E19</f>
        <v>4456829666.8900003</v>
      </c>
      <c r="C18" s="26">
        <f>'1.'!I19</f>
        <v>6799907572.2700005</v>
      </c>
      <c r="D18" s="53">
        <f t="shared" si="0"/>
        <v>0.65542503622621817</v>
      </c>
    </row>
    <row r="19" spans="1:4">
      <c r="A19" s="65" t="s">
        <v>19</v>
      </c>
      <c r="B19" s="26">
        <f>'1.'!E20</f>
        <v>5754725734.8100004</v>
      </c>
      <c r="C19" s="26">
        <f>'1.'!I20</f>
        <v>6970224211.2099991</v>
      </c>
      <c r="D19" s="53">
        <f t="shared" si="0"/>
        <v>0.8256155842956745</v>
      </c>
    </row>
    <row r="20" spans="1:4">
      <c r="A20" s="65" t="s">
        <v>20</v>
      </c>
      <c r="B20" s="26">
        <f>'1.'!E21</f>
        <v>1086800629.73</v>
      </c>
      <c r="C20" s="26">
        <f>'1.'!I21</f>
        <v>5427107539.2700005</v>
      </c>
      <c r="D20" s="53">
        <f t="shared" si="0"/>
        <v>0.20025411729287115</v>
      </c>
    </row>
    <row r="21" spans="1:4">
      <c r="A21" s="65" t="s">
        <v>21</v>
      </c>
      <c r="B21" s="26">
        <f>'1.'!E22</f>
        <v>4215993229.9199996</v>
      </c>
      <c r="C21" s="26">
        <f>'1.'!I22</f>
        <v>10121511709.460001</v>
      </c>
      <c r="D21" s="53">
        <f t="shared" si="0"/>
        <v>0.41653789976644995</v>
      </c>
    </row>
    <row r="22" spans="1:4">
      <c r="A22" s="65" t="s">
        <v>22</v>
      </c>
      <c r="B22" s="26">
        <f>'1.'!E23</f>
        <v>2206841805.4700003</v>
      </c>
      <c r="C22" s="26">
        <f>'1.'!I23</f>
        <v>5259655942.8999996</v>
      </c>
      <c r="D22" s="53">
        <f t="shared" si="0"/>
        <v>0.41957911875376797</v>
      </c>
    </row>
    <row r="23" spans="1:4">
      <c r="A23" s="65" t="s">
        <v>23</v>
      </c>
      <c r="B23" s="26">
        <f>'1.'!E24</f>
        <v>14748681097.969999</v>
      </c>
      <c r="C23" s="26">
        <f>'1.'!I24</f>
        <v>35536172343.760002</v>
      </c>
      <c r="D23" s="53">
        <f t="shared" si="0"/>
        <v>0.41503291224778754</v>
      </c>
    </row>
    <row r="24" spans="1:4">
      <c r="A24" s="65" t="s">
        <v>24</v>
      </c>
      <c r="B24" s="26">
        <f>'1.'!E25</f>
        <v>3872720197.98</v>
      </c>
      <c r="C24" s="26">
        <f>'1.'!I25</f>
        <v>5758159057.5599995</v>
      </c>
      <c r="D24" s="53">
        <f t="shared" si="0"/>
        <v>0.67256221289952556</v>
      </c>
    </row>
    <row r="25" spans="1:4">
      <c r="A25" s="65" t="s">
        <v>25</v>
      </c>
      <c r="B25" s="26">
        <f>'1.'!E26</f>
        <v>4248808178.1900001</v>
      </c>
      <c r="C25" s="26">
        <f>'1.'!I26</f>
        <v>5882100607.0800009</v>
      </c>
      <c r="D25" s="53">
        <f t="shared" si="0"/>
        <v>0.7223283758655733</v>
      </c>
    </row>
    <row r="26" spans="1:4">
      <c r="A26" s="65" t="s">
        <v>26</v>
      </c>
      <c r="B26" s="26">
        <f>'1.'!E27</f>
        <v>4666085194.0200005</v>
      </c>
      <c r="C26" s="26">
        <f>'1.'!I27</f>
        <v>7720901748.1700001</v>
      </c>
      <c r="D26" s="53">
        <f t="shared" si="0"/>
        <v>0.60434458904051602</v>
      </c>
    </row>
    <row r="27" spans="1:4">
      <c r="A27" s="65" t="s">
        <v>27</v>
      </c>
      <c r="B27" s="26">
        <f>'1.'!E28</f>
        <v>1595165568.5700002</v>
      </c>
      <c r="C27" s="26">
        <f>'1.'!I28</f>
        <v>4745738458.3499994</v>
      </c>
      <c r="D27" s="53">
        <f t="shared" si="0"/>
        <v>0.33612589116944469</v>
      </c>
    </row>
    <row r="28" spans="1:4">
      <c r="A28" s="65" t="s">
        <v>28</v>
      </c>
      <c r="B28" s="26">
        <f>'1.'!E29</f>
        <v>3702755444.29</v>
      </c>
      <c r="C28" s="26">
        <f>'1.'!I29</f>
        <v>10587100439.809999</v>
      </c>
      <c r="D28" s="53">
        <f t="shared" si="0"/>
        <v>0.34974216645444911</v>
      </c>
    </row>
    <row r="29" spans="1:4">
      <c r="A29" s="65" t="s">
        <v>29</v>
      </c>
      <c r="B29" s="26">
        <f>'1.'!E30</f>
        <v>3429509309.3000002</v>
      </c>
      <c r="C29" s="26">
        <f>'1.'!I30</f>
        <v>3440152587.3000002</v>
      </c>
      <c r="D29" s="53">
        <f t="shared" si="0"/>
        <v>0.99690616106992125</v>
      </c>
    </row>
    <row r="30" spans="1:4">
      <c r="A30" s="65" t="s">
        <v>69</v>
      </c>
      <c r="B30" s="26">
        <f>'1.'!E31</f>
        <v>6851470894.1599998</v>
      </c>
      <c r="C30" s="26">
        <f>'1.'!I31</f>
        <v>15897653718.390001</v>
      </c>
      <c r="D30" s="53">
        <f t="shared" si="0"/>
        <v>0.43097371571469018</v>
      </c>
    </row>
    <row r="31" spans="1:4">
      <c r="A31" s="65" t="s">
        <v>30</v>
      </c>
      <c r="B31" s="26">
        <f>'1.'!E32</f>
        <v>10050744023.199999</v>
      </c>
      <c r="C31" s="26">
        <f>'1.'!I32</f>
        <v>29282240963.639999</v>
      </c>
      <c r="D31" s="53">
        <f t="shared" si="0"/>
        <v>0.34323684569360968</v>
      </c>
    </row>
    <row r="32" spans="1:4">
      <c r="A32" s="65" t="s">
        <v>70</v>
      </c>
      <c r="B32" s="26">
        <f>'1.'!E33</f>
        <v>4039178891.0500002</v>
      </c>
      <c r="C32" s="26">
        <f>'1.'!I33</f>
        <v>6913639992.8599997</v>
      </c>
      <c r="D32" s="53">
        <f t="shared" si="0"/>
        <v>0.58423332647077753</v>
      </c>
    </row>
    <row r="33" spans="1:4">
      <c r="A33" s="65" t="s">
        <v>31</v>
      </c>
      <c r="B33" s="26">
        <f>'1.'!E34</f>
        <v>1598008096.5699999</v>
      </c>
      <c r="C33" s="26">
        <f>'1.'!I34</f>
        <v>1912130291.51</v>
      </c>
      <c r="D33" s="53">
        <f t="shared" si="0"/>
        <v>0.83572134371034978</v>
      </c>
    </row>
    <row r="34" spans="1:4">
      <c r="A34" s="65" t="s">
        <v>71</v>
      </c>
      <c r="B34" s="26">
        <f>'1.'!E35</f>
        <v>398021420.81</v>
      </c>
      <c r="C34" s="26">
        <f>'1.'!I35</f>
        <v>400717614.83999997</v>
      </c>
      <c r="D34" s="53">
        <f t="shared" si="0"/>
        <v>0.99327158594943099</v>
      </c>
    </row>
    <row r="35" spans="1:4">
      <c r="A35" s="65" t="s">
        <v>32</v>
      </c>
      <c r="B35" s="26">
        <f>'1.'!E36</f>
        <v>10550732688.060001</v>
      </c>
      <c r="C35" s="26">
        <f>'1.'!I36</f>
        <v>20682146244.689999</v>
      </c>
      <c r="D35" s="53">
        <f t="shared" si="0"/>
        <v>0.51013722479449297</v>
      </c>
    </row>
    <row r="36" spans="1:4">
      <c r="A36" s="65" t="s">
        <v>33</v>
      </c>
      <c r="B36" s="26">
        <f>'1.'!E37</f>
        <v>4327625725.8399992</v>
      </c>
      <c r="C36" s="26">
        <f>'1.'!I37</f>
        <v>11769844792.009998</v>
      </c>
      <c r="D36" s="53">
        <f t="shared" si="0"/>
        <v>0.36768757807051317</v>
      </c>
    </row>
    <row r="37" spans="1:4">
      <c r="A37" s="65" t="s">
        <v>34</v>
      </c>
      <c r="B37" s="26">
        <f>'1.'!E38</f>
        <v>1275332604.5900002</v>
      </c>
      <c r="C37" s="26">
        <f>'1.'!I38</f>
        <v>3437067053.46</v>
      </c>
      <c r="D37" s="53">
        <f t="shared" si="0"/>
        <v>0.37105258196989732</v>
      </c>
    </row>
    <row r="38" spans="1:4">
      <c r="A38" s="65" t="s">
        <v>35</v>
      </c>
      <c r="B38" s="26">
        <f>'1.'!E39</f>
        <v>18290342411.769997</v>
      </c>
      <c r="C38" s="26">
        <f>'1.'!I39</f>
        <v>63627558579.810005</v>
      </c>
      <c r="D38" s="53">
        <f t="shared" si="0"/>
        <v>0.28745944084634106</v>
      </c>
    </row>
    <row r="39" spans="1:4">
      <c r="A39" s="66" t="s">
        <v>72</v>
      </c>
      <c r="B39" s="28">
        <f>'1.'!E40</f>
        <v>2153533645.7200003</v>
      </c>
      <c r="C39" s="28">
        <f>'1.'!I40</f>
        <v>2952951205.5700002</v>
      </c>
      <c r="D39" s="57">
        <f t="shared" si="0"/>
        <v>0.7292818254693475</v>
      </c>
    </row>
    <row r="40" spans="1:4">
      <c r="A40" s="49">
        <f>'1.'!A41</f>
        <v>0</v>
      </c>
      <c r="D40" s="58"/>
    </row>
  </sheetData>
  <mergeCells count="2">
    <mergeCell ref="B2:C2"/>
    <mergeCell ref="A10:J10"/>
  </mergeCells>
  <hyperlinks>
    <hyperlink ref="B2:C2" location="Índice!A1" display="Clique aqui para voltar ao índice" xr:uid="{5BEF02BA-549D-47AC-AA69-3CA2366C5157}"/>
  </hyperlinks>
  <pageMargins left="0.51181102362204722" right="0.51181102362204722" top="0.78740157480314965" bottom="0.78740157480314965" header="0.31496062992125984" footer="0.31496062992125984"/>
  <pageSetup paperSize="9" scale="75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1"/>
  <sheetViews>
    <sheetView showGridLines="0" zoomScaleNormal="100" workbookViewId="0">
      <selection activeCell="K6" sqref="K6"/>
    </sheetView>
  </sheetViews>
  <sheetFormatPr defaultRowHeight="15"/>
  <cols>
    <col min="1" max="1" width="9.140625" style="10"/>
    <col min="2" max="2" width="19.85546875" bestFit="1" customWidth="1"/>
    <col min="3" max="3" width="19.5703125" customWidth="1"/>
    <col min="4" max="4" width="18.7109375" bestFit="1" customWidth="1"/>
    <col min="5" max="5" width="15.7109375" customWidth="1"/>
    <col min="6" max="6" width="34.85546875" customWidth="1"/>
    <col min="7" max="7" width="15.5703125" customWidth="1"/>
    <col min="8" max="8" width="23.7109375" customWidth="1"/>
    <col min="9" max="9" width="20.28515625" customWidth="1"/>
    <col min="10" max="10" width="36" customWidth="1"/>
    <col min="11" max="11" width="27.5703125" customWidth="1"/>
    <col min="12" max="12" width="13.5703125" style="2" customWidth="1"/>
    <col min="13" max="13" width="19.42578125" bestFit="1" customWidth="1"/>
    <col min="14" max="14" width="13.140625" customWidth="1"/>
  </cols>
  <sheetData>
    <row r="1" spans="1:14" ht="15.75" thickBot="1">
      <c r="A1" s="12"/>
      <c r="B1" s="17"/>
      <c r="C1" s="17"/>
    </row>
    <row r="2" spans="1:14" ht="15.75" thickBot="1">
      <c r="A2" s="12"/>
      <c r="B2" s="138" t="s">
        <v>75</v>
      </c>
      <c r="C2" s="139"/>
    </row>
    <row r="3" spans="1:14">
      <c r="A3" s="12"/>
      <c r="B3" s="17"/>
      <c r="C3" s="17"/>
    </row>
    <row r="4" spans="1:14" ht="17.25">
      <c r="A4" s="41" t="s">
        <v>76</v>
      </c>
      <c r="B4" s="19"/>
      <c r="C4" s="19"/>
    </row>
    <row r="5" spans="1:14" ht="17.25">
      <c r="A5" s="41" t="s">
        <v>124</v>
      </c>
      <c r="B5" s="19"/>
      <c r="C5" s="19"/>
    </row>
    <row r="6" spans="1:14" ht="17.25">
      <c r="A6" s="41" t="s">
        <v>77</v>
      </c>
      <c r="B6" s="19"/>
      <c r="C6" s="19"/>
    </row>
    <row r="7" spans="1:14" ht="17.25">
      <c r="A7" s="41" t="str">
        <f>'1.'!A7</f>
        <v>RGF 2º quadrimestre de 2026</v>
      </c>
      <c r="B7" s="19"/>
      <c r="C7" s="19"/>
    </row>
    <row r="8" spans="1:14" ht="17.25">
      <c r="A8" s="41" t="s">
        <v>84</v>
      </c>
      <c r="B8" s="19"/>
      <c r="C8" s="19"/>
    </row>
    <row r="9" spans="1:14" ht="17.25">
      <c r="A9" s="41" t="s">
        <v>78</v>
      </c>
      <c r="B9" s="19"/>
      <c r="C9" s="19"/>
    </row>
    <row r="11" spans="1:14">
      <c r="A11" s="159" t="s">
        <v>12</v>
      </c>
      <c r="B11" s="161" t="s">
        <v>74</v>
      </c>
      <c r="C11" s="162"/>
      <c r="D11" s="162"/>
      <c r="E11" s="162"/>
      <c r="F11" s="162"/>
      <c r="G11" s="162"/>
      <c r="H11" s="162"/>
      <c r="I11" s="163"/>
      <c r="J11" s="164" t="s">
        <v>85</v>
      </c>
      <c r="K11" s="165"/>
      <c r="L11" s="166"/>
      <c r="M11" s="158" t="s">
        <v>74</v>
      </c>
      <c r="N11" s="158"/>
    </row>
    <row r="12" spans="1:14" s="9" customFormat="1" ht="60" customHeight="1">
      <c r="A12" s="160"/>
      <c r="B12" s="127" t="s">
        <v>37</v>
      </c>
      <c r="C12" s="127" t="s">
        <v>36</v>
      </c>
      <c r="D12" s="127" t="s">
        <v>86</v>
      </c>
      <c r="E12" s="127" t="s">
        <v>118</v>
      </c>
      <c r="F12" s="127" t="s">
        <v>108</v>
      </c>
      <c r="G12" s="127" t="s">
        <v>45</v>
      </c>
      <c r="H12" s="127" t="s">
        <v>46</v>
      </c>
      <c r="I12" s="127" t="s">
        <v>47</v>
      </c>
      <c r="J12" s="67" t="s">
        <v>108</v>
      </c>
      <c r="K12" s="59" t="s">
        <v>114</v>
      </c>
      <c r="L12" s="68" t="s">
        <v>129</v>
      </c>
      <c r="M12" s="127" t="s">
        <v>44</v>
      </c>
      <c r="N12" s="127" t="s">
        <v>130</v>
      </c>
    </row>
    <row r="13" spans="1:14">
      <c r="A13" s="64" t="s">
        <v>13</v>
      </c>
      <c r="B13" s="118">
        <v>2995461965.3800001</v>
      </c>
      <c r="C13" s="118">
        <v>2100610251.75</v>
      </c>
      <c r="D13" s="118">
        <v>894851713.63</v>
      </c>
      <c r="E13" s="2">
        <f>D13/F13</f>
        <v>7.6494513223003227E-2</v>
      </c>
      <c r="F13" s="118">
        <v>11698247049.709999</v>
      </c>
      <c r="G13" s="123"/>
      <c r="H13" s="123"/>
      <c r="I13" s="123"/>
      <c r="J13" s="118">
        <v>11230515718.08</v>
      </c>
      <c r="K13" s="118">
        <v>1485694991.1700001</v>
      </c>
      <c r="L13" s="50">
        <f>K13/J13</f>
        <v>0.13229089638138172</v>
      </c>
      <c r="M13" s="24">
        <f>D13</f>
        <v>894851713.63</v>
      </c>
      <c r="N13" s="50">
        <f>E13</f>
        <v>7.6494513223003227E-2</v>
      </c>
    </row>
    <row r="14" spans="1:14">
      <c r="A14" s="65" t="s">
        <v>14</v>
      </c>
      <c r="B14" s="110">
        <v>16519734076.52</v>
      </c>
      <c r="C14" s="110">
        <v>2591963067.71</v>
      </c>
      <c r="D14" s="110">
        <v>13927771008.809999</v>
      </c>
      <c r="E14" s="2">
        <f t="shared" ref="E14:E39" si="0">D14/F14</f>
        <v>0.68230534153477529</v>
      </c>
      <c r="F14" s="110">
        <v>20412812506.32</v>
      </c>
      <c r="G14" s="106"/>
      <c r="H14" s="106"/>
      <c r="I14" s="106"/>
      <c r="J14" s="110">
        <v>18963580537.43</v>
      </c>
      <c r="K14" s="110">
        <v>13549741920.48</v>
      </c>
      <c r="L14" s="51">
        <f t="shared" ref="L14:L39" si="1">K14/J14</f>
        <v>0.71451390172524354</v>
      </c>
      <c r="M14" s="26">
        <f t="shared" ref="M14:M36" si="2">D14</f>
        <v>13927771008.809999</v>
      </c>
      <c r="N14" s="51">
        <f t="shared" ref="N14:N36" si="3">E14</f>
        <v>0.68230534153477529</v>
      </c>
    </row>
    <row r="15" spans="1:14">
      <c r="A15" s="65" t="s">
        <v>15</v>
      </c>
      <c r="B15" s="110">
        <v>10087765866.209999</v>
      </c>
      <c r="C15" s="110">
        <v>4032167993.6599998</v>
      </c>
      <c r="D15" s="110">
        <v>6055597872.5500002</v>
      </c>
      <c r="E15" s="2">
        <f t="shared" si="0"/>
        <v>0.20655610623953624</v>
      </c>
      <c r="F15" s="110">
        <v>29316963718.939999</v>
      </c>
      <c r="G15" s="106"/>
      <c r="H15" s="106"/>
      <c r="I15" s="106"/>
      <c r="J15" s="110">
        <v>28525081741.779999</v>
      </c>
      <c r="K15" s="110">
        <v>7534524307.5799999</v>
      </c>
      <c r="L15" s="51">
        <f t="shared" si="1"/>
        <v>0.26413681740811157</v>
      </c>
      <c r="M15" s="26">
        <f t="shared" si="2"/>
        <v>6055597872.5500002</v>
      </c>
      <c r="N15" s="51">
        <f t="shared" si="3"/>
        <v>0.20655610623953624</v>
      </c>
    </row>
    <row r="16" spans="1:14">
      <c r="A16" s="65" t="s">
        <v>16</v>
      </c>
      <c r="B16" s="110">
        <v>5575378026.1400003</v>
      </c>
      <c r="C16" s="110">
        <v>6639254893.5500002</v>
      </c>
      <c r="D16" s="110">
        <v>-1063876867.41</v>
      </c>
      <c r="E16" s="2">
        <f t="shared" si="0"/>
        <v>-9.8207776672043195E-2</v>
      </c>
      <c r="F16" s="110">
        <v>10832918771.42</v>
      </c>
      <c r="G16" s="106"/>
      <c r="H16" s="110">
        <v>463260417.12</v>
      </c>
      <c r="I16" s="106"/>
      <c r="J16" s="110">
        <v>9693533943.3799992</v>
      </c>
      <c r="K16" s="110">
        <v>-771540321.55999994</v>
      </c>
      <c r="L16" s="51">
        <f t="shared" si="1"/>
        <v>-7.9593296528033264E-2</v>
      </c>
      <c r="M16" s="26">
        <f t="shared" si="2"/>
        <v>-1063876867.41</v>
      </c>
      <c r="N16" s="51">
        <f t="shared" si="3"/>
        <v>-9.8207776672043195E-2</v>
      </c>
    </row>
    <row r="17" spans="1:14">
      <c r="A17" s="65" t="s">
        <v>17</v>
      </c>
      <c r="B17" s="110">
        <v>39256577595.599998</v>
      </c>
      <c r="C17" s="110">
        <v>14172390528.440001</v>
      </c>
      <c r="D17" s="110">
        <v>25084187067.16</v>
      </c>
      <c r="E17" s="2">
        <f t="shared" si="0"/>
        <v>0.34764178763713688</v>
      </c>
      <c r="F17" s="110">
        <v>72155270048.669998</v>
      </c>
      <c r="G17" s="106"/>
      <c r="H17" s="110">
        <v>6594992254.6800003</v>
      </c>
      <c r="I17" s="110">
        <v>3547214664.4200001</v>
      </c>
      <c r="J17" s="110">
        <v>68871916334.199997</v>
      </c>
      <c r="K17" s="110">
        <v>24569330296.450001</v>
      </c>
      <c r="L17" s="51">
        <f t="shared" si="1"/>
        <v>0.35673946078729207</v>
      </c>
      <c r="M17" s="26">
        <f t="shared" si="2"/>
        <v>25084187067.16</v>
      </c>
      <c r="N17" s="51">
        <f t="shared" si="3"/>
        <v>0.34764178763713688</v>
      </c>
    </row>
    <row r="18" spans="1:14">
      <c r="A18" s="65" t="s">
        <v>18</v>
      </c>
      <c r="B18" s="110">
        <v>21285748437.27</v>
      </c>
      <c r="C18" s="110">
        <v>9067804488.2900009</v>
      </c>
      <c r="D18" s="110">
        <v>12217943948.98</v>
      </c>
      <c r="E18" s="2">
        <f t="shared" si="0"/>
        <v>0.2907185807537162</v>
      </c>
      <c r="F18" s="110">
        <v>42026704716.650002</v>
      </c>
      <c r="G18" s="106"/>
      <c r="H18" s="110">
        <v>343360957.48000002</v>
      </c>
      <c r="I18" s="110">
        <v>1300448292.6400001</v>
      </c>
      <c r="J18" s="110">
        <v>39565576604.510002</v>
      </c>
      <c r="K18" s="110">
        <v>11968573704.41</v>
      </c>
      <c r="L18" s="51">
        <f t="shared" si="1"/>
        <v>0.30249966591023281</v>
      </c>
      <c r="M18" s="26">
        <f t="shared" si="2"/>
        <v>12217943948.98</v>
      </c>
      <c r="N18" s="51">
        <f t="shared" si="3"/>
        <v>0.2907185807537162</v>
      </c>
    </row>
    <row r="19" spans="1:14">
      <c r="A19" s="65" t="s">
        <v>19</v>
      </c>
      <c r="B19" s="110">
        <v>11514296984.969999</v>
      </c>
      <c r="C19" s="110">
        <v>6869225210.0900002</v>
      </c>
      <c r="D19" s="110">
        <v>4645071774.8800001</v>
      </c>
      <c r="E19" s="2">
        <f t="shared" si="0"/>
        <v>0.11006602421204931</v>
      </c>
      <c r="F19" s="110">
        <v>42202594380.360001</v>
      </c>
      <c r="G19" s="106"/>
      <c r="H19" s="110">
        <v>5440241690.3199997</v>
      </c>
      <c r="I19" s="106"/>
      <c r="J19" s="110">
        <v>39090948038.610001</v>
      </c>
      <c r="K19" s="110">
        <v>8764862920.4799995</v>
      </c>
      <c r="L19" s="51">
        <f t="shared" si="1"/>
        <v>0.2242172001513745</v>
      </c>
      <c r="M19" s="26">
        <f t="shared" si="2"/>
        <v>4645071774.8800001</v>
      </c>
      <c r="N19" s="51">
        <f t="shared" si="3"/>
        <v>0.11006602421204931</v>
      </c>
    </row>
    <row r="20" spans="1:14">
      <c r="A20" s="65" t="s">
        <v>20</v>
      </c>
      <c r="B20" s="110">
        <v>8665615327.3400002</v>
      </c>
      <c r="C20" s="110">
        <v>25198059399.02</v>
      </c>
      <c r="D20" s="110">
        <v>-16532444071.68</v>
      </c>
      <c r="E20" s="2">
        <f t="shared" si="0"/>
        <v>-0.53348873640060279</v>
      </c>
      <c r="F20" s="110">
        <v>30989302948.029999</v>
      </c>
      <c r="G20" s="106"/>
      <c r="H20" s="106"/>
      <c r="I20" s="110">
        <v>84383672.829999998</v>
      </c>
      <c r="J20" s="110">
        <v>28056831874.16</v>
      </c>
      <c r="K20" s="110">
        <v>-14728876229.25</v>
      </c>
      <c r="L20" s="51">
        <f t="shared" si="1"/>
        <v>-0.52496576574688447</v>
      </c>
      <c r="M20" s="26">
        <f t="shared" si="2"/>
        <v>-16532444071.68</v>
      </c>
      <c r="N20" s="51">
        <f t="shared" si="3"/>
        <v>-0.53348873640060279</v>
      </c>
    </row>
    <row r="21" spans="1:14">
      <c r="A21" s="65" t="s">
        <v>21</v>
      </c>
      <c r="B21" s="110">
        <v>28777753594.720001</v>
      </c>
      <c r="C21" s="110">
        <v>12513864475.5</v>
      </c>
      <c r="D21" s="110">
        <v>16263889119.219999</v>
      </c>
      <c r="E21" s="2">
        <f t="shared" si="0"/>
        <v>0.34635809773984827</v>
      </c>
      <c r="F21" s="110">
        <v>46956861194.669998</v>
      </c>
      <c r="G21" s="106"/>
      <c r="H21" s="110">
        <v>1116135827.04</v>
      </c>
      <c r="I21" s="110">
        <v>588409742.97000003</v>
      </c>
      <c r="J21" s="110">
        <v>45369798234.639999</v>
      </c>
      <c r="K21" s="110">
        <v>15184347199.870001</v>
      </c>
      <c r="L21" s="51">
        <f t="shared" si="1"/>
        <v>0.33467962809401913</v>
      </c>
      <c r="M21" s="26">
        <f t="shared" si="2"/>
        <v>16263889119.219999</v>
      </c>
      <c r="N21" s="51">
        <f t="shared" si="3"/>
        <v>0.34635809773984827</v>
      </c>
    </row>
    <row r="22" spans="1:14">
      <c r="A22" s="65" t="s">
        <v>22</v>
      </c>
      <c r="B22" s="110">
        <v>7533365526.0100002</v>
      </c>
      <c r="C22" s="110">
        <v>6391813099.8199997</v>
      </c>
      <c r="D22" s="110">
        <v>1141552426.1900001</v>
      </c>
      <c r="E22" s="2">
        <f t="shared" si="0"/>
        <v>3.1970232602778856E-2</v>
      </c>
      <c r="F22" s="110">
        <v>35706728830.330002</v>
      </c>
      <c r="G22" s="110">
        <v>78622.39</v>
      </c>
      <c r="H22" s="110">
        <v>2625756936.6300001</v>
      </c>
      <c r="I22" s="110">
        <v>315599712.18000001</v>
      </c>
      <c r="J22" s="110">
        <v>32444317688.68</v>
      </c>
      <c r="K22" s="110">
        <v>1734670640.6700001</v>
      </c>
      <c r="L22" s="51">
        <f t="shared" si="1"/>
        <v>5.3466084795342643E-2</v>
      </c>
      <c r="M22" s="26">
        <f t="shared" si="2"/>
        <v>1141552426.1900001</v>
      </c>
      <c r="N22" s="51">
        <f t="shared" si="3"/>
        <v>3.1970232602778856E-2</v>
      </c>
    </row>
    <row r="23" spans="1:14">
      <c r="A23" s="65" t="s">
        <v>23</v>
      </c>
      <c r="B23" s="110">
        <v>217165894197.26999</v>
      </c>
      <c r="C23" s="110">
        <v>44002856644.32</v>
      </c>
      <c r="D23" s="110">
        <v>173163037552.95001</v>
      </c>
      <c r="E23" s="2">
        <f t="shared" si="0"/>
        <v>1.4708830231206425</v>
      </c>
      <c r="F23" s="110">
        <v>117727266431.81</v>
      </c>
      <c r="G23" s="106"/>
      <c r="H23" s="110">
        <v>7591703821.8999996</v>
      </c>
      <c r="I23" s="106"/>
      <c r="J23" s="110">
        <v>111728299446.62</v>
      </c>
      <c r="K23" s="110">
        <v>187101497500.28</v>
      </c>
      <c r="L23" s="51">
        <f t="shared" si="1"/>
        <v>1.6746115212258357</v>
      </c>
      <c r="M23" s="26">
        <f t="shared" si="2"/>
        <v>173163037552.95001</v>
      </c>
      <c r="N23" s="51">
        <f t="shared" si="3"/>
        <v>1.4708830231206425</v>
      </c>
    </row>
    <row r="24" spans="1:14">
      <c r="A24" s="65" t="s">
        <v>24</v>
      </c>
      <c r="B24" s="110">
        <v>11579677519.77</v>
      </c>
      <c r="C24" s="110">
        <v>5294986820.6899996</v>
      </c>
      <c r="D24" s="110">
        <v>6284690699.0799999</v>
      </c>
      <c r="E24" s="2">
        <f t="shared" si="0"/>
        <v>0.27104433335360989</v>
      </c>
      <c r="F24" s="110">
        <v>23186947394.619999</v>
      </c>
      <c r="G24" s="106"/>
      <c r="H24" s="110">
        <v>220380855.88999999</v>
      </c>
      <c r="I24" s="106"/>
      <c r="J24" s="110">
        <v>22171422799.889999</v>
      </c>
      <c r="K24" s="110">
        <v>5533343650.6899996</v>
      </c>
      <c r="L24" s="51">
        <f t="shared" si="1"/>
        <v>0.24957097704696934</v>
      </c>
      <c r="M24" s="26">
        <f t="shared" si="2"/>
        <v>6284690699.0799999</v>
      </c>
      <c r="N24" s="51">
        <f t="shared" si="3"/>
        <v>0.27104433335360989</v>
      </c>
    </row>
    <row r="25" spans="1:14">
      <c r="A25" s="65" t="s">
        <v>25</v>
      </c>
      <c r="B25" s="110">
        <v>3920631523.6399999</v>
      </c>
      <c r="C25" s="110">
        <v>10929839028.540001</v>
      </c>
      <c r="D25" s="110">
        <v>-7009207504.8999996</v>
      </c>
      <c r="E25" s="2">
        <f t="shared" si="0"/>
        <v>-0.17927976840909066</v>
      </c>
      <c r="F25" s="110">
        <v>39096477907.68</v>
      </c>
      <c r="G25" s="106"/>
      <c r="H25" s="110">
        <v>255268311.33000001</v>
      </c>
      <c r="I25" s="110">
        <v>1563406537.6199999</v>
      </c>
      <c r="J25" s="110">
        <v>37231695580.120003</v>
      </c>
      <c r="K25" s="110">
        <v>-5549777994.3800001</v>
      </c>
      <c r="L25" s="51">
        <f t="shared" si="1"/>
        <v>-0.14906057615445598</v>
      </c>
      <c r="M25" s="26">
        <f t="shared" si="2"/>
        <v>-7009207504.8999996</v>
      </c>
      <c r="N25" s="51">
        <f t="shared" si="3"/>
        <v>-0.17927976840909066</v>
      </c>
    </row>
    <row r="26" spans="1:14">
      <c r="A26" s="65" t="s">
        <v>26</v>
      </c>
      <c r="B26" s="110">
        <v>11245884206.379999</v>
      </c>
      <c r="C26" s="110">
        <v>9279191990.8700008</v>
      </c>
      <c r="D26" s="110">
        <v>1966692215.51</v>
      </c>
      <c r="E26" s="2">
        <f t="shared" si="0"/>
        <v>4.2173909586414086E-2</v>
      </c>
      <c r="F26" s="110">
        <v>46632912025.389999</v>
      </c>
      <c r="G26" s="106"/>
      <c r="H26" s="106">
        <v>61310.62</v>
      </c>
      <c r="I26" s="110">
        <v>132324095.42</v>
      </c>
      <c r="J26" s="110">
        <v>44688347053.139999</v>
      </c>
      <c r="K26" s="110">
        <v>4027094059.0100002</v>
      </c>
      <c r="L26" s="51">
        <f t="shared" si="1"/>
        <v>9.0115081997131932E-2</v>
      </c>
      <c r="M26" s="26">
        <f t="shared" si="2"/>
        <v>1966692215.51</v>
      </c>
      <c r="N26" s="51">
        <f t="shared" si="3"/>
        <v>4.2173909586414086E-2</v>
      </c>
    </row>
    <row r="27" spans="1:14">
      <c r="A27" s="65" t="s">
        <v>27</v>
      </c>
      <c r="B27" s="110">
        <v>8432892335.29</v>
      </c>
      <c r="C27" s="110">
        <v>7468626375.1400003</v>
      </c>
      <c r="D27" s="110">
        <v>964265960.14999998</v>
      </c>
      <c r="E27" s="2">
        <f t="shared" si="0"/>
        <v>4.2727779242780393E-2</v>
      </c>
      <c r="F27" s="110">
        <v>22567659195.93</v>
      </c>
      <c r="G27" s="106"/>
      <c r="H27" s="110">
        <v>4707817655</v>
      </c>
      <c r="I27" s="106"/>
      <c r="J27" s="110">
        <v>21109409596.549999</v>
      </c>
      <c r="K27" s="110">
        <v>675407206.90999997</v>
      </c>
      <c r="L27" s="51">
        <f t="shared" si="1"/>
        <v>3.1995551738234526E-2</v>
      </c>
      <c r="M27" s="26">
        <f t="shared" si="2"/>
        <v>964265960.14999998</v>
      </c>
      <c r="N27" s="51">
        <f t="shared" si="3"/>
        <v>4.2727779242780393E-2</v>
      </c>
    </row>
    <row r="28" spans="1:14">
      <c r="A28" s="65" t="s">
        <v>28</v>
      </c>
      <c r="B28" s="110">
        <v>20957288769.959999</v>
      </c>
      <c r="C28" s="110">
        <v>8068813914.75</v>
      </c>
      <c r="D28" s="110">
        <v>12888474855.209999</v>
      </c>
      <c r="E28" s="2">
        <f t="shared" si="0"/>
        <v>0.25355025185904079</v>
      </c>
      <c r="F28" s="110">
        <v>50832033337.419998</v>
      </c>
      <c r="G28" s="106"/>
      <c r="H28" s="110">
        <v>28129110.920000002</v>
      </c>
      <c r="I28" s="106">
        <v>50510593.700000003</v>
      </c>
      <c r="J28" s="110">
        <v>47181384933.440002</v>
      </c>
      <c r="K28" s="110">
        <v>14981516040.5</v>
      </c>
      <c r="L28" s="51">
        <f t="shared" si="1"/>
        <v>0.31753023065420422</v>
      </c>
      <c r="M28" s="26">
        <f t="shared" si="2"/>
        <v>12888474855.209999</v>
      </c>
      <c r="N28" s="51">
        <f t="shared" si="3"/>
        <v>0.25355025185904079</v>
      </c>
    </row>
    <row r="29" spans="1:14">
      <c r="A29" s="65" t="s">
        <v>29</v>
      </c>
      <c r="B29" s="110">
        <v>17694375773.43</v>
      </c>
      <c r="C29" s="110">
        <v>4105990943.73</v>
      </c>
      <c r="D29" s="110">
        <v>13588384829.700001</v>
      </c>
      <c r="E29" s="2">
        <f t="shared" si="0"/>
        <v>0.63368342304686454</v>
      </c>
      <c r="F29" s="110">
        <v>21443491080.080002</v>
      </c>
      <c r="G29" s="106"/>
      <c r="H29" s="110">
        <v>3079234979.6199999</v>
      </c>
      <c r="I29" s="110">
        <v>244306548.16999999</v>
      </c>
      <c r="J29" s="110">
        <v>18712321971.639999</v>
      </c>
      <c r="K29" s="110">
        <v>13350546206.889999</v>
      </c>
      <c r="L29" s="51">
        <f t="shared" si="1"/>
        <v>0.71346283091557561</v>
      </c>
      <c r="M29" s="26">
        <f t="shared" si="2"/>
        <v>13588384829.700001</v>
      </c>
      <c r="N29" s="51">
        <f t="shared" si="3"/>
        <v>0.63368342304686454</v>
      </c>
    </row>
    <row r="30" spans="1:14">
      <c r="A30" s="65" t="s">
        <v>69</v>
      </c>
      <c r="B30" s="110">
        <v>28011535913.34</v>
      </c>
      <c r="C30" s="110">
        <v>28027115737.09</v>
      </c>
      <c r="D30" s="110">
        <v>-15579823.75</v>
      </c>
      <c r="E30" s="2">
        <f t="shared" si="0"/>
        <v>-2.1756739914565693E-4</v>
      </c>
      <c r="F30" s="110">
        <v>71609183228.639999</v>
      </c>
      <c r="G30" s="110"/>
      <c r="H30" s="110">
        <v>6255549502.1499996</v>
      </c>
      <c r="I30" s="110">
        <v>2186258670.1500001</v>
      </c>
      <c r="J30" s="110">
        <v>71059698108.070007</v>
      </c>
      <c r="K30" s="110">
        <v>-3495237455.9699998</v>
      </c>
      <c r="L30" s="51">
        <f t="shared" si="1"/>
        <v>-4.9187338942171185E-2</v>
      </c>
      <c r="M30" s="26">
        <f t="shared" si="2"/>
        <v>-15579823.75</v>
      </c>
      <c r="N30" s="51">
        <f t="shared" si="3"/>
        <v>-2.1756739914565693E-4</v>
      </c>
    </row>
    <row r="31" spans="1:14">
      <c r="A31" s="65" t="s">
        <v>30</v>
      </c>
      <c r="B31" s="110">
        <v>250592975506.12</v>
      </c>
      <c r="C31" s="110">
        <v>25511118765.810001</v>
      </c>
      <c r="D31" s="110">
        <v>225081856740.31</v>
      </c>
      <c r="E31" s="2">
        <f t="shared" si="0"/>
        <v>2.1117712449803294</v>
      </c>
      <c r="F31" s="110">
        <v>106584393207.99001</v>
      </c>
      <c r="G31" s="110">
        <v>1221883185.3399999</v>
      </c>
      <c r="H31" s="110">
        <v>8023501836.0100002</v>
      </c>
      <c r="I31" s="110">
        <v>3782614400.1900001</v>
      </c>
      <c r="J31" s="110">
        <v>100530210647.78999</v>
      </c>
      <c r="K31" s="110">
        <v>218405063161.57999</v>
      </c>
      <c r="L31" s="51">
        <f t="shared" si="1"/>
        <v>2.1725316375469199</v>
      </c>
      <c r="M31" s="26">
        <f t="shared" si="2"/>
        <v>225081856740.31</v>
      </c>
      <c r="N31" s="51">
        <f t="shared" si="3"/>
        <v>2.1117712449803294</v>
      </c>
    </row>
    <row r="32" spans="1:14">
      <c r="A32" s="65" t="s">
        <v>70</v>
      </c>
      <c r="B32" s="110">
        <v>8972966058.1000004</v>
      </c>
      <c r="C32" s="110">
        <v>750987524.26999998</v>
      </c>
      <c r="D32" s="110">
        <v>8221978533.8299999</v>
      </c>
      <c r="E32" s="2">
        <f t="shared" si="0"/>
        <v>0.39223471303264945</v>
      </c>
      <c r="F32" s="110">
        <v>20961883945.099998</v>
      </c>
      <c r="G32" s="106"/>
      <c r="H32" s="110">
        <v>5151775621.0500002</v>
      </c>
      <c r="I32" s="110">
        <v>1849267878.99</v>
      </c>
      <c r="J32" s="110">
        <v>19509346803.919998</v>
      </c>
      <c r="K32" s="110">
        <v>9472277218.4699993</v>
      </c>
      <c r="L32" s="51">
        <f t="shared" si="1"/>
        <v>0.48552508260126587</v>
      </c>
      <c r="M32" s="26">
        <f t="shared" si="2"/>
        <v>8221978533.8299999</v>
      </c>
      <c r="N32" s="51">
        <f t="shared" si="3"/>
        <v>0.39223471303264945</v>
      </c>
    </row>
    <row r="33" spans="1:14">
      <c r="A33" s="65" t="s">
        <v>31</v>
      </c>
      <c r="B33" s="110">
        <v>5655057076.6300001</v>
      </c>
      <c r="C33" s="110">
        <v>6114890419.0299997</v>
      </c>
      <c r="D33" s="110">
        <v>-459833342.39999998</v>
      </c>
      <c r="E33" s="2">
        <f t="shared" si="0"/>
        <v>-2.6501693447516905E-2</v>
      </c>
      <c r="F33" s="110">
        <v>17351092801.32</v>
      </c>
      <c r="G33" s="106"/>
      <c r="H33" s="110">
        <v>2083818044.25</v>
      </c>
      <c r="I33" s="110">
        <v>105853077.81</v>
      </c>
      <c r="J33" s="110">
        <v>15800580902.639999</v>
      </c>
      <c r="K33" s="110">
        <v>-792923871.55999994</v>
      </c>
      <c r="L33" s="51">
        <f t="shared" si="1"/>
        <v>-5.0183210126629983E-2</v>
      </c>
      <c r="M33" s="26">
        <f t="shared" si="2"/>
        <v>-459833342.39999998</v>
      </c>
      <c r="N33" s="51">
        <f t="shared" si="3"/>
        <v>-2.6501693447516905E-2</v>
      </c>
    </row>
    <row r="34" spans="1:14">
      <c r="A34" s="65" t="s">
        <v>71</v>
      </c>
      <c r="B34" s="110">
        <v>2983299741.5599999</v>
      </c>
      <c r="C34" s="110">
        <v>2482976976.4099998</v>
      </c>
      <c r="D34" s="110">
        <v>500322765.14999998</v>
      </c>
      <c r="E34" s="2">
        <f t="shared" si="0"/>
        <v>5.3984273641744233E-2</v>
      </c>
      <c r="F34" s="110">
        <v>9267935481.9200001</v>
      </c>
      <c r="G34" s="106"/>
      <c r="H34" s="110">
        <v>905949137.09000003</v>
      </c>
      <c r="I34" s="106"/>
      <c r="J34" s="110">
        <v>8587885652.6300001</v>
      </c>
      <c r="K34" s="110">
        <v>816783155.92999995</v>
      </c>
      <c r="L34" s="51">
        <f t="shared" si="1"/>
        <v>9.5108760056657707E-2</v>
      </c>
      <c r="M34" s="26">
        <f t="shared" si="2"/>
        <v>500322765.14999998</v>
      </c>
      <c r="N34" s="51">
        <f t="shared" si="3"/>
        <v>5.3984273641744233E-2</v>
      </c>
    </row>
    <row r="35" spans="1:14">
      <c r="A35" s="65" t="s">
        <v>32</v>
      </c>
      <c r="B35" s="110">
        <v>140493156019.32001</v>
      </c>
      <c r="C35" s="110">
        <v>25477225455.049999</v>
      </c>
      <c r="D35" s="110">
        <v>115015930564.27</v>
      </c>
      <c r="E35" s="2">
        <f>D35/F35</f>
        <v>1.6841415129840807</v>
      </c>
      <c r="F35" s="110">
        <v>68293507212.75</v>
      </c>
      <c r="G35" s="110">
        <v>510955784.14999998</v>
      </c>
      <c r="H35" s="110">
        <v>15908266325.4</v>
      </c>
      <c r="I35" s="106"/>
      <c r="J35" s="110">
        <v>65146827300.120003</v>
      </c>
      <c r="K35" s="110">
        <v>113377582604.03</v>
      </c>
      <c r="L35" s="51">
        <f t="shared" si="1"/>
        <v>1.7403392813240064</v>
      </c>
      <c r="M35" s="26">
        <f t="shared" si="2"/>
        <v>115015930564.27</v>
      </c>
      <c r="N35" s="51">
        <f t="shared" si="3"/>
        <v>1.6841415129840807</v>
      </c>
    </row>
    <row r="36" spans="1:14">
      <c r="A36" s="65" t="s">
        <v>33</v>
      </c>
      <c r="B36" s="110">
        <v>23477044679.189999</v>
      </c>
      <c r="C36" s="110">
        <v>12031947636.040001</v>
      </c>
      <c r="D36" s="110">
        <v>11445097043.15</v>
      </c>
      <c r="E36" s="2">
        <f t="shared" si="0"/>
        <v>0.2124482175893555</v>
      </c>
      <c r="F36" s="110">
        <v>53872407935.529999</v>
      </c>
      <c r="G36" s="106"/>
      <c r="H36" s="110">
        <v>3038106809.8000002</v>
      </c>
      <c r="I36" s="106">
        <v>2981314044.1799998</v>
      </c>
      <c r="J36" s="110">
        <v>50914789959.540001</v>
      </c>
      <c r="K36" s="110">
        <v>11876883635.5</v>
      </c>
      <c r="L36" s="51">
        <f t="shared" si="1"/>
        <v>0.23326981501717078</v>
      </c>
      <c r="M36" s="26">
        <f t="shared" si="2"/>
        <v>11445097043.15</v>
      </c>
      <c r="N36" s="51">
        <f t="shared" si="3"/>
        <v>0.2124482175893555</v>
      </c>
    </row>
    <row r="37" spans="1:14">
      <c r="A37" s="65" t="s">
        <v>34</v>
      </c>
      <c r="B37" s="110">
        <v>5005109661.8800001</v>
      </c>
      <c r="C37" s="110">
        <v>3779590468.3800001</v>
      </c>
      <c r="D37" s="110">
        <v>1225519193.5</v>
      </c>
      <c r="E37" s="2">
        <f t="shared" si="0"/>
        <v>7.2517321159971879E-2</v>
      </c>
      <c r="F37" s="110">
        <v>16899675469.209999</v>
      </c>
      <c r="G37" s="106"/>
      <c r="H37" s="110">
        <v>613106441.67999995</v>
      </c>
      <c r="I37" s="110">
        <v>338290546.49000001</v>
      </c>
      <c r="J37" s="110">
        <v>16474819864.83</v>
      </c>
      <c r="K37" s="110">
        <v>1159844920.8900001</v>
      </c>
      <c r="L37" s="51">
        <f t="shared" si="1"/>
        <v>7.0401068443000439E-2</v>
      </c>
      <c r="M37" s="26">
        <f t="shared" ref="M37:M39" si="4">D37</f>
        <v>1225519193.5</v>
      </c>
      <c r="N37" s="51">
        <f t="shared" ref="N37:N39" si="5">E37</f>
        <v>7.2517321159971879E-2</v>
      </c>
    </row>
    <row r="38" spans="1:14">
      <c r="A38" s="65" t="s">
        <v>35</v>
      </c>
      <c r="B38" s="110">
        <v>390041766345.84998</v>
      </c>
      <c r="C38" s="110">
        <v>74133295498.600006</v>
      </c>
      <c r="D38" s="110">
        <v>315908470847.25</v>
      </c>
      <c r="E38" s="2">
        <f t="shared" si="0"/>
        <v>1.1302733822988755</v>
      </c>
      <c r="F38" s="110">
        <v>279497399297.08002</v>
      </c>
      <c r="G38" s="110"/>
      <c r="H38" s="110">
        <v>30490337111.849998</v>
      </c>
      <c r="I38" s="110">
        <v>3174637794.5900002</v>
      </c>
      <c r="J38" s="110">
        <v>266021234077.37</v>
      </c>
      <c r="K38" s="110">
        <v>330471301118.90002</v>
      </c>
      <c r="L38" s="51">
        <f t="shared" si="1"/>
        <v>1.2422741450134964</v>
      </c>
      <c r="M38" s="26">
        <f t="shared" si="4"/>
        <v>315908470847.25</v>
      </c>
      <c r="N38" s="51">
        <f t="shared" si="5"/>
        <v>1.1302733822988755</v>
      </c>
    </row>
    <row r="39" spans="1:14">
      <c r="A39" s="66" t="s">
        <v>72</v>
      </c>
      <c r="B39" s="111">
        <v>5471655652.8599997</v>
      </c>
      <c r="C39" s="111">
        <v>2620228292.6100001</v>
      </c>
      <c r="D39" s="111">
        <v>2851427360.25</v>
      </c>
      <c r="E39" s="105">
        <f t="shared" si="0"/>
        <v>0.17561408941205492</v>
      </c>
      <c r="F39" s="111">
        <v>16236894031.66</v>
      </c>
      <c r="G39" s="122"/>
      <c r="H39" s="122">
        <v>737669984.69000006</v>
      </c>
      <c r="I39" s="111">
        <v>305246986.51999998</v>
      </c>
      <c r="J39" s="111">
        <v>15566756073.26</v>
      </c>
      <c r="K39" s="111">
        <v>2520931912.96</v>
      </c>
      <c r="L39" s="52">
        <f t="shared" si="1"/>
        <v>0.16194330412168301</v>
      </c>
      <c r="M39" s="28">
        <f t="shared" si="4"/>
        <v>2851427360.25</v>
      </c>
      <c r="N39" s="52">
        <f t="shared" si="5"/>
        <v>0.17561408941205492</v>
      </c>
    </row>
    <row r="40" spans="1:14">
      <c r="A40" s="49">
        <f>'1.'!A41</f>
        <v>0</v>
      </c>
      <c r="N40" s="1"/>
    </row>
    <row r="41" spans="1:14">
      <c r="N41" s="1"/>
    </row>
  </sheetData>
  <mergeCells count="5">
    <mergeCell ref="M11:N11"/>
    <mergeCell ref="B2:C2"/>
    <mergeCell ref="A11:A12"/>
    <mergeCell ref="B11:I11"/>
    <mergeCell ref="J11:L11"/>
  </mergeCells>
  <hyperlinks>
    <hyperlink ref="B2:C2" location="Índice!A1" display="Clique aqui para voltar ao índice" xr:uid="{90B160ED-9E43-4C35-A249-612D1AC5B2F7}"/>
  </hyperlink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0"/>
  <sheetViews>
    <sheetView showGridLines="0" zoomScale="110" zoomScaleNormal="110" workbookViewId="0">
      <selection activeCell="M29" sqref="M29"/>
    </sheetView>
  </sheetViews>
  <sheetFormatPr defaultRowHeight="15"/>
  <cols>
    <col min="1" max="1" width="7" customWidth="1"/>
    <col min="2" max="2" width="18.7109375" bestFit="1" customWidth="1"/>
    <col min="3" max="3" width="20.140625" bestFit="1" customWidth="1"/>
    <col min="4" max="4" width="10.5703125" customWidth="1"/>
    <col min="5" max="5" width="17.42578125" bestFit="1" customWidth="1"/>
    <col min="6" max="6" width="10.85546875" customWidth="1"/>
  </cols>
  <sheetData>
    <row r="1" spans="1:6" ht="15.75" thickBot="1">
      <c r="A1" s="16"/>
      <c r="B1" s="17"/>
      <c r="C1" s="17"/>
    </row>
    <row r="2" spans="1:6" ht="15.75" thickBot="1">
      <c r="A2" s="16"/>
      <c r="B2" s="138" t="s">
        <v>75</v>
      </c>
      <c r="C2" s="139"/>
    </row>
    <row r="3" spans="1:6">
      <c r="A3" s="16"/>
      <c r="B3" s="17"/>
      <c r="C3" s="17"/>
    </row>
    <row r="4" spans="1:6" ht="17.25">
      <c r="A4" s="18" t="s">
        <v>76</v>
      </c>
      <c r="B4" s="19"/>
      <c r="C4" s="19"/>
    </row>
    <row r="5" spans="1:6" ht="17.25">
      <c r="A5" s="18" t="s">
        <v>125</v>
      </c>
      <c r="B5" s="19"/>
      <c r="C5" s="19"/>
    </row>
    <row r="6" spans="1:6" ht="17.25">
      <c r="A6" s="18" t="s">
        <v>77</v>
      </c>
      <c r="B6" s="19"/>
      <c r="C6" s="19"/>
    </row>
    <row r="7" spans="1:6" ht="17.25">
      <c r="A7" s="18" t="str">
        <f>'1.'!A7</f>
        <v>RGF 2º quadrimestre de 2026</v>
      </c>
      <c r="B7" s="19"/>
      <c r="C7" s="19"/>
    </row>
    <row r="8" spans="1:6" ht="17.25">
      <c r="A8" s="18" t="s">
        <v>84</v>
      </c>
      <c r="B8" s="19"/>
      <c r="C8" s="19"/>
    </row>
    <row r="9" spans="1:6" ht="17.25">
      <c r="A9" s="18" t="s">
        <v>78</v>
      </c>
      <c r="B9" s="19"/>
      <c r="C9" s="19"/>
    </row>
    <row r="10" spans="1:6" ht="17.25">
      <c r="A10" s="18"/>
      <c r="B10" s="19"/>
      <c r="C10" s="19"/>
    </row>
    <row r="11" spans="1:6">
      <c r="F11" s="30"/>
    </row>
    <row r="12" spans="1:6" s="9" customFormat="1" ht="38.25">
      <c r="A12" s="59" t="s">
        <v>12</v>
      </c>
      <c r="B12" s="59" t="s">
        <v>37</v>
      </c>
      <c r="C12" s="59" t="s">
        <v>86</v>
      </c>
      <c r="D12" s="59" t="s">
        <v>68</v>
      </c>
      <c r="E12" s="59" t="s">
        <v>36</v>
      </c>
      <c r="F12" s="59" t="s">
        <v>87</v>
      </c>
    </row>
    <row r="13" spans="1:6">
      <c r="A13" s="64" t="str">
        <f>'6.'!A13</f>
        <v>AC</v>
      </c>
      <c r="B13" s="24">
        <f>'6.'!B13</f>
        <v>2995461965.3800001</v>
      </c>
      <c r="C13" s="24">
        <f>'6.'!M13</f>
        <v>894851713.63</v>
      </c>
      <c r="D13" s="25">
        <f>C13/B13</f>
        <v>0.29873579567099606</v>
      </c>
      <c r="E13" s="24">
        <f>'6.'!C13</f>
        <v>2100610251.75</v>
      </c>
      <c r="F13" s="25">
        <f>E13/B13</f>
        <v>0.70126420432900394</v>
      </c>
    </row>
    <row r="14" spans="1:6">
      <c r="A14" s="65" t="str">
        <f>'6.'!A14</f>
        <v>AL</v>
      </c>
      <c r="B14" s="26">
        <f>'6.'!B14</f>
        <v>16519734076.52</v>
      </c>
      <c r="C14" s="26">
        <f>'6.'!M14</f>
        <v>13927771008.809999</v>
      </c>
      <c r="D14" s="27">
        <f t="shared" ref="D14:D39" si="0">C14/B14</f>
        <v>0.84309898357298396</v>
      </c>
      <c r="E14" s="26">
        <f>'6.'!C14</f>
        <v>2591963067.71</v>
      </c>
      <c r="F14" s="27">
        <f t="shared" ref="F14:F39" si="1">E14/B14</f>
        <v>0.15690101642701595</v>
      </c>
    </row>
    <row r="15" spans="1:6">
      <c r="A15" s="65" t="str">
        <f>'6.'!A15</f>
        <v>AM</v>
      </c>
      <c r="B15" s="26">
        <f>'6.'!B15</f>
        <v>10087765866.209999</v>
      </c>
      <c r="C15" s="26">
        <f>'6.'!M15</f>
        <v>6055597872.5500002</v>
      </c>
      <c r="D15" s="27">
        <f t="shared" si="0"/>
        <v>0.60029127884835665</v>
      </c>
      <c r="E15" s="26">
        <f>'6.'!C15</f>
        <v>4032167993.6599998</v>
      </c>
      <c r="F15" s="27">
        <f t="shared" si="1"/>
        <v>0.39970872115164346</v>
      </c>
    </row>
    <row r="16" spans="1:6">
      <c r="A16" s="65" t="str">
        <f>'6.'!A16</f>
        <v>AP</v>
      </c>
      <c r="B16" s="26">
        <f>'6.'!B16</f>
        <v>5575378026.1400003</v>
      </c>
      <c r="C16" s="26">
        <f>'6.'!M16</f>
        <v>-1063876867.41</v>
      </c>
      <c r="D16" s="27">
        <f t="shared" si="0"/>
        <v>-0.1908169925737849</v>
      </c>
      <c r="E16" s="26">
        <f>'6.'!C16</f>
        <v>6639254893.5500002</v>
      </c>
      <c r="F16" s="27">
        <f t="shared" si="1"/>
        <v>1.1908169925737848</v>
      </c>
    </row>
    <row r="17" spans="1:6">
      <c r="A17" s="65" t="str">
        <f>'6.'!A17</f>
        <v>BA</v>
      </c>
      <c r="B17" s="26">
        <f>'6.'!B17</f>
        <v>39256577595.599998</v>
      </c>
      <c r="C17" s="26">
        <f>'6.'!M17</f>
        <v>25084187067.16</v>
      </c>
      <c r="D17" s="27">
        <f t="shared" si="0"/>
        <v>0.63898048692791587</v>
      </c>
      <c r="E17" s="26">
        <f>'6.'!C17</f>
        <v>14172390528.440001</v>
      </c>
      <c r="F17" s="27">
        <f t="shared" si="1"/>
        <v>0.36101951307208419</v>
      </c>
    </row>
    <row r="18" spans="1:6">
      <c r="A18" s="65" t="str">
        <f>'6.'!A18</f>
        <v>CE</v>
      </c>
      <c r="B18" s="26">
        <f>'6.'!B18</f>
        <v>21285748437.27</v>
      </c>
      <c r="C18" s="26">
        <f>'6.'!M18</f>
        <v>12217943948.98</v>
      </c>
      <c r="D18" s="27">
        <f t="shared" si="0"/>
        <v>0.5739964457903276</v>
      </c>
      <c r="E18" s="26">
        <f>'6.'!C18</f>
        <v>9067804488.2900009</v>
      </c>
      <c r="F18" s="27">
        <f t="shared" si="1"/>
        <v>0.42600355420967245</v>
      </c>
    </row>
    <row r="19" spans="1:6">
      <c r="A19" s="65" t="str">
        <f>'6.'!A19</f>
        <v>DF</v>
      </c>
      <c r="B19" s="26">
        <f>'6.'!B19</f>
        <v>11514296984.969999</v>
      </c>
      <c r="C19" s="26">
        <f>'6.'!M19</f>
        <v>4645071774.8800001</v>
      </c>
      <c r="D19" s="27">
        <f t="shared" si="0"/>
        <v>0.4034177493374862</v>
      </c>
      <c r="E19" s="26">
        <f>'6.'!C19</f>
        <v>6869225210.0900002</v>
      </c>
      <c r="F19" s="27">
        <f t="shared" si="1"/>
        <v>0.59658225066251391</v>
      </c>
    </row>
    <row r="20" spans="1:6">
      <c r="A20" s="65" t="str">
        <f>'6.'!A20</f>
        <v>ES</v>
      </c>
      <c r="B20" s="26">
        <f>'6.'!B20</f>
        <v>8665615327.3400002</v>
      </c>
      <c r="C20" s="26">
        <f>'6.'!M20</f>
        <v>-16532444071.68</v>
      </c>
      <c r="D20" s="27">
        <f t="shared" si="0"/>
        <v>-1.9078211352770496</v>
      </c>
      <c r="E20" s="26">
        <f>'6.'!C20</f>
        <v>25198059399.02</v>
      </c>
      <c r="F20" s="27">
        <f t="shared" si="1"/>
        <v>2.9078211352770493</v>
      </c>
    </row>
    <row r="21" spans="1:6">
      <c r="A21" s="65" t="str">
        <f>'6.'!A21</f>
        <v>GO</v>
      </c>
      <c r="B21" s="26">
        <f>'6.'!B21</f>
        <v>28777753594.720001</v>
      </c>
      <c r="C21" s="26">
        <f>'6.'!M21</f>
        <v>16263889119.219999</v>
      </c>
      <c r="D21" s="27">
        <f t="shared" si="0"/>
        <v>0.56515492307933368</v>
      </c>
      <c r="E21" s="26">
        <f>'6.'!C21</f>
        <v>12513864475.5</v>
      </c>
      <c r="F21" s="27">
        <f t="shared" si="1"/>
        <v>0.43484507692066632</v>
      </c>
    </row>
    <row r="22" spans="1:6">
      <c r="A22" s="65" t="str">
        <f>'6.'!A22</f>
        <v>MA</v>
      </c>
      <c r="B22" s="26">
        <f>'6.'!B22</f>
        <v>7533365526.0100002</v>
      </c>
      <c r="C22" s="26">
        <f>'6.'!M22</f>
        <v>1141552426.1900001</v>
      </c>
      <c r="D22" s="27">
        <f t="shared" si="0"/>
        <v>0.15153286034623309</v>
      </c>
      <c r="E22" s="26">
        <f>'6.'!C22</f>
        <v>6391813099.8199997</v>
      </c>
      <c r="F22" s="27">
        <f t="shared" si="1"/>
        <v>0.84846713965376686</v>
      </c>
    </row>
    <row r="23" spans="1:6">
      <c r="A23" s="65" t="str">
        <f>'6.'!A23</f>
        <v>MG</v>
      </c>
      <c r="B23" s="26">
        <f>'6.'!B23</f>
        <v>217165894197.26999</v>
      </c>
      <c r="C23" s="26">
        <f>'6.'!M23</f>
        <v>173163037552.95001</v>
      </c>
      <c r="D23" s="27">
        <f t="shared" si="0"/>
        <v>0.79737676209714359</v>
      </c>
      <c r="E23" s="26">
        <f>'6.'!C23</f>
        <v>44002856644.32</v>
      </c>
      <c r="F23" s="27">
        <f t="shared" si="1"/>
        <v>0.2026232379028565</v>
      </c>
    </row>
    <row r="24" spans="1:6">
      <c r="A24" s="65" t="str">
        <f>'6.'!A24</f>
        <v>MS</v>
      </c>
      <c r="B24" s="26">
        <f>'6.'!B24</f>
        <v>11579677519.77</v>
      </c>
      <c r="C24" s="26">
        <f>'6.'!M24</f>
        <v>6284690699.0799999</v>
      </c>
      <c r="D24" s="27">
        <f t="shared" si="0"/>
        <v>0.54273451815477058</v>
      </c>
      <c r="E24" s="26">
        <f>'6.'!C24</f>
        <v>5294986820.6899996</v>
      </c>
      <c r="F24" s="27">
        <f t="shared" si="1"/>
        <v>0.45726548184522936</v>
      </c>
    </row>
    <row r="25" spans="1:6">
      <c r="A25" s="65" t="str">
        <f>'6.'!A25</f>
        <v>MT</v>
      </c>
      <c r="B25" s="26">
        <f>'6.'!B25</f>
        <v>3920631523.6399999</v>
      </c>
      <c r="C25" s="26">
        <f>'6.'!M25</f>
        <v>-7009207504.8999996</v>
      </c>
      <c r="D25" s="27">
        <f t="shared" si="0"/>
        <v>-1.7877751231241692</v>
      </c>
      <c r="E25" s="26">
        <f>'6.'!C25</f>
        <v>10929839028.540001</v>
      </c>
      <c r="F25" s="27">
        <f t="shared" si="1"/>
        <v>2.7877751231241694</v>
      </c>
    </row>
    <row r="26" spans="1:6">
      <c r="A26" s="65" t="str">
        <f>'6.'!A26</f>
        <v>PA</v>
      </c>
      <c r="B26" s="26">
        <f>'6.'!B26</f>
        <v>11245884206.379999</v>
      </c>
      <c r="C26" s="26">
        <f>'6.'!M26</f>
        <v>1966692215.51</v>
      </c>
      <c r="D26" s="27">
        <f t="shared" si="0"/>
        <v>0.17488106576753287</v>
      </c>
      <c r="E26" s="26">
        <f>'6.'!C26</f>
        <v>9279191990.8700008</v>
      </c>
      <c r="F26" s="27">
        <f t="shared" si="1"/>
        <v>0.82511893423246729</v>
      </c>
    </row>
    <row r="27" spans="1:6">
      <c r="A27" s="65" t="str">
        <f>'6.'!A27</f>
        <v>PB</v>
      </c>
      <c r="B27" s="26">
        <f>'6.'!B27</f>
        <v>8432892335.29</v>
      </c>
      <c r="C27" s="26">
        <f>'6.'!M27</f>
        <v>964265960.14999998</v>
      </c>
      <c r="D27" s="27">
        <f t="shared" si="0"/>
        <v>0.11434581657288996</v>
      </c>
      <c r="E27" s="26">
        <f>'6.'!C27</f>
        <v>7468626375.1400003</v>
      </c>
      <c r="F27" s="27">
        <f t="shared" si="1"/>
        <v>0.88565418342711011</v>
      </c>
    </row>
    <row r="28" spans="1:6">
      <c r="A28" s="65" t="str">
        <f>'6.'!A28</f>
        <v>PE</v>
      </c>
      <c r="B28" s="26">
        <f>'6.'!B28</f>
        <v>20957288769.959999</v>
      </c>
      <c r="C28" s="26">
        <f>'6.'!M28</f>
        <v>12888474855.209999</v>
      </c>
      <c r="D28" s="27">
        <f t="shared" si="0"/>
        <v>0.61498770173383455</v>
      </c>
      <c r="E28" s="26">
        <f>'6.'!C28</f>
        <v>8068813914.75</v>
      </c>
      <c r="F28" s="27">
        <f t="shared" si="1"/>
        <v>0.38501229826616551</v>
      </c>
    </row>
    <row r="29" spans="1:6">
      <c r="A29" s="65" t="str">
        <f>'6.'!A29</f>
        <v>PI</v>
      </c>
      <c r="B29" s="26">
        <f>'6.'!B29</f>
        <v>17694375773.43</v>
      </c>
      <c r="C29" s="26">
        <f>'6.'!M29</f>
        <v>13588384829.700001</v>
      </c>
      <c r="D29" s="27">
        <f t="shared" si="0"/>
        <v>0.7679493757617839</v>
      </c>
      <c r="E29" s="26">
        <f>'6.'!C29</f>
        <v>4105990943.73</v>
      </c>
      <c r="F29" s="27">
        <f t="shared" si="1"/>
        <v>0.23205062423821612</v>
      </c>
    </row>
    <row r="30" spans="1:6">
      <c r="A30" s="65" t="str">
        <f>'6.'!A30</f>
        <v>PR</v>
      </c>
      <c r="B30" s="26">
        <f>'6.'!B30</f>
        <v>28011535913.34</v>
      </c>
      <c r="C30" s="26">
        <f>'6.'!M30</f>
        <v>-15579823.75</v>
      </c>
      <c r="D30" s="27">
        <f t="shared" si="0"/>
        <v>-5.5619312693883322E-4</v>
      </c>
      <c r="E30" s="26">
        <f>'6.'!C30</f>
        <v>28027115737.09</v>
      </c>
      <c r="F30" s="27">
        <f t="shared" si="1"/>
        <v>1.0005561931269389</v>
      </c>
    </row>
    <row r="31" spans="1:6">
      <c r="A31" s="65" t="str">
        <f>'6.'!A31</f>
        <v>RJ</v>
      </c>
      <c r="B31" s="26">
        <f>'6.'!B31</f>
        <v>250592975506.12</v>
      </c>
      <c r="C31" s="26">
        <f>'6.'!M31</f>
        <v>225081856740.31</v>
      </c>
      <c r="D31" s="27">
        <f t="shared" si="0"/>
        <v>0.89819699169824907</v>
      </c>
      <c r="E31" s="26">
        <f>'6.'!C31</f>
        <v>25511118765.810001</v>
      </c>
      <c r="F31" s="27">
        <f t="shared" si="1"/>
        <v>0.10180300830175093</v>
      </c>
    </row>
    <row r="32" spans="1:6">
      <c r="A32" s="65" t="str">
        <f>'6.'!A32</f>
        <v>RN</v>
      </c>
      <c r="B32" s="26">
        <f>'6.'!B32</f>
        <v>8972966058.1000004</v>
      </c>
      <c r="C32" s="26">
        <f>'6.'!M32</f>
        <v>8221978533.8299999</v>
      </c>
      <c r="D32" s="27">
        <f t="shared" si="0"/>
        <v>0.91630554273722287</v>
      </c>
      <c r="E32" s="26">
        <f>'6.'!C32</f>
        <v>750987524.26999998</v>
      </c>
      <c r="F32" s="27">
        <f t="shared" si="1"/>
        <v>8.3694457262777106E-2</v>
      </c>
    </row>
    <row r="33" spans="1:6">
      <c r="A33" s="65" t="str">
        <f>'6.'!A33</f>
        <v>RO</v>
      </c>
      <c r="B33" s="26">
        <f>'6.'!B33</f>
        <v>5655057076.6300001</v>
      </c>
      <c r="C33" s="26">
        <f>'6.'!M33</f>
        <v>-459833342.39999998</v>
      </c>
      <c r="D33" s="27">
        <f t="shared" si="0"/>
        <v>-8.1313651863974989E-2</v>
      </c>
      <c r="E33" s="26">
        <f>'6.'!C33</f>
        <v>6114890419.0299997</v>
      </c>
      <c r="F33" s="27">
        <f t="shared" si="1"/>
        <v>1.081313651863975</v>
      </c>
    </row>
    <row r="34" spans="1:6">
      <c r="A34" s="65" t="str">
        <f>'6.'!A34</f>
        <v>RR</v>
      </c>
      <c r="B34" s="26">
        <f>'6.'!B34</f>
        <v>2983299741.5599999</v>
      </c>
      <c r="C34" s="26">
        <f>'6.'!M34</f>
        <v>500322765.14999998</v>
      </c>
      <c r="D34" s="27">
        <f t="shared" si="0"/>
        <v>0.16770784315771628</v>
      </c>
      <c r="E34" s="26">
        <f>'6.'!C34</f>
        <v>2482976976.4099998</v>
      </c>
      <c r="F34" s="27">
        <f t="shared" si="1"/>
        <v>0.83229215684228364</v>
      </c>
    </row>
    <row r="35" spans="1:6">
      <c r="A35" s="65" t="str">
        <f>'6.'!A35</f>
        <v>RS</v>
      </c>
      <c r="B35" s="26">
        <f>'6.'!B35</f>
        <v>140493156019.32001</v>
      </c>
      <c r="C35" s="26">
        <f>'6.'!M35</f>
        <v>115015930564.27</v>
      </c>
      <c r="D35" s="27">
        <f t="shared" si="0"/>
        <v>0.81865860105280508</v>
      </c>
      <c r="E35" s="26">
        <f>'6.'!C35</f>
        <v>25477225455.049999</v>
      </c>
      <c r="F35" s="27">
        <f t="shared" si="1"/>
        <v>0.18134139894719487</v>
      </c>
    </row>
    <row r="36" spans="1:6">
      <c r="A36" s="65" t="str">
        <f>'6.'!A36</f>
        <v>SC</v>
      </c>
      <c r="B36" s="26">
        <f>'6.'!B36</f>
        <v>23477044679.189999</v>
      </c>
      <c r="C36" s="26">
        <f>'6.'!M36</f>
        <v>11445097043.15</v>
      </c>
      <c r="D36" s="27">
        <f t="shared" si="0"/>
        <v>0.48750160846671253</v>
      </c>
      <c r="E36" s="26">
        <f>'6.'!C36</f>
        <v>12031947636.040001</v>
      </c>
      <c r="F36" s="27">
        <f t="shared" si="1"/>
        <v>0.51249839153328758</v>
      </c>
    </row>
    <row r="37" spans="1:6">
      <c r="A37" s="65" t="str">
        <f>'6.'!A37</f>
        <v>SE</v>
      </c>
      <c r="B37" s="26">
        <f>'6.'!B37</f>
        <v>5005109661.8800001</v>
      </c>
      <c r="C37" s="26">
        <f>'6.'!M37</f>
        <v>1225519193.5</v>
      </c>
      <c r="D37" s="27">
        <f t="shared" si="0"/>
        <v>0.24485361486359025</v>
      </c>
      <c r="E37" s="26">
        <f>'6.'!C37</f>
        <v>3779590468.3800001</v>
      </c>
      <c r="F37" s="27">
        <f t="shared" si="1"/>
        <v>0.75514638513640975</v>
      </c>
    </row>
    <row r="38" spans="1:6">
      <c r="A38" s="65" t="str">
        <f>'6.'!A38</f>
        <v>SP</v>
      </c>
      <c r="B38" s="26">
        <f>'6.'!B38</f>
        <v>390041766345.84998</v>
      </c>
      <c r="C38" s="26">
        <f>'6.'!M38</f>
        <v>315908470847.25</v>
      </c>
      <c r="D38" s="27">
        <f t="shared" si="0"/>
        <v>0.80993498159664779</v>
      </c>
      <c r="E38" s="26">
        <f>'6.'!C38</f>
        <v>74133295498.600006</v>
      </c>
      <c r="F38" s="27">
        <f t="shared" si="1"/>
        <v>0.19006501840335227</v>
      </c>
    </row>
    <row r="39" spans="1:6">
      <c r="A39" s="66" t="str">
        <f>'6.'!A39</f>
        <v>TO</v>
      </c>
      <c r="B39" s="28">
        <f>'6.'!B39</f>
        <v>5471655652.8599997</v>
      </c>
      <c r="C39" s="28">
        <f>'6.'!M39</f>
        <v>2851427360.25</v>
      </c>
      <c r="D39" s="29">
        <f t="shared" si="0"/>
        <v>0.52112697529852359</v>
      </c>
      <c r="E39" s="28">
        <f>'6.'!C39</f>
        <v>2620228292.6100001</v>
      </c>
      <c r="F39" s="29">
        <f t="shared" si="1"/>
        <v>0.47887302470147652</v>
      </c>
    </row>
    <row r="40" spans="1:6">
      <c r="A40" s="49">
        <f>'1.'!A41</f>
        <v>0</v>
      </c>
    </row>
  </sheetData>
  <mergeCells count="1">
    <mergeCell ref="B2:C2"/>
  </mergeCells>
  <hyperlinks>
    <hyperlink ref="B2:C2" location="Índice!A1" display="Clique aqui para voltar ao índice" xr:uid="{473781B6-2DE9-49E1-BB26-13606717E9A5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0"/>
  <sheetViews>
    <sheetView showGridLines="0" zoomScaleNormal="100" workbookViewId="0">
      <selection activeCell="A31" sqref="A31:XFD31"/>
    </sheetView>
  </sheetViews>
  <sheetFormatPr defaultColWidth="60.140625" defaultRowHeight="15"/>
  <cols>
    <col min="1" max="1" width="7.5703125" customWidth="1"/>
    <col min="2" max="2" width="15.5703125" customWidth="1"/>
    <col min="3" max="3" width="19.85546875" bestFit="1" customWidth="1"/>
    <col min="4" max="4" width="19.42578125" customWidth="1"/>
    <col min="5" max="5" width="18" bestFit="1" customWidth="1"/>
    <col min="6" max="6" width="19.85546875" customWidth="1"/>
    <col min="7" max="7" width="10.42578125" customWidth="1"/>
    <col min="8" max="8" width="12" customWidth="1"/>
    <col min="9" max="9" width="19.5703125" customWidth="1"/>
    <col min="10" max="10" width="13.5703125" customWidth="1"/>
  </cols>
  <sheetData>
    <row r="1" spans="1:10" ht="15.75" thickBot="1">
      <c r="A1" s="16"/>
      <c r="B1" s="17"/>
      <c r="C1" s="17"/>
    </row>
    <row r="2" spans="1:10" ht="15.75" thickBot="1">
      <c r="A2" s="16"/>
      <c r="B2" s="138" t="s">
        <v>75</v>
      </c>
      <c r="C2" s="139"/>
    </row>
    <row r="3" spans="1:10">
      <c r="A3" s="16"/>
      <c r="B3" s="17"/>
      <c r="C3" s="17"/>
    </row>
    <row r="4" spans="1:10" ht="17.25">
      <c r="A4" s="18" t="s">
        <v>76</v>
      </c>
      <c r="B4" s="19"/>
      <c r="C4" s="19"/>
    </row>
    <row r="5" spans="1:10" ht="17.25">
      <c r="A5" s="18" t="s">
        <v>126</v>
      </c>
      <c r="B5" s="19"/>
      <c r="C5" s="19"/>
    </row>
    <row r="6" spans="1:10" ht="17.25">
      <c r="A6" s="18" t="s">
        <v>77</v>
      </c>
      <c r="B6" s="19"/>
      <c r="C6" s="19"/>
    </row>
    <row r="7" spans="1:10" ht="17.25">
      <c r="A7" s="18" t="str">
        <f>'1.'!A7</f>
        <v>RGF 2º quadrimestre de 2026</v>
      </c>
      <c r="B7" s="19"/>
      <c r="C7" s="19"/>
    </row>
    <row r="8" spans="1:10" ht="17.25">
      <c r="A8" s="18" t="s">
        <v>84</v>
      </c>
      <c r="B8" s="19"/>
      <c r="C8" s="19"/>
    </row>
    <row r="9" spans="1:10" ht="17.25">
      <c r="A9" s="18" t="s">
        <v>78</v>
      </c>
      <c r="B9" s="19"/>
      <c r="C9" s="19"/>
    </row>
    <row r="11" spans="1:10" s="31" customFormat="1" ht="38.25" customHeight="1">
      <c r="A11" s="159" t="s">
        <v>12</v>
      </c>
      <c r="B11" s="167" t="s">
        <v>50</v>
      </c>
      <c r="C11" s="167"/>
      <c r="D11" s="167"/>
      <c r="E11" s="167"/>
      <c r="F11" s="168" t="s">
        <v>108</v>
      </c>
      <c r="G11" s="170" t="s">
        <v>92</v>
      </c>
      <c r="H11" s="171"/>
      <c r="I11" s="171"/>
      <c r="J11" s="172"/>
    </row>
    <row r="12" spans="1:10" s="14" customFormat="1" ht="83.25" customHeight="1">
      <c r="A12" s="160"/>
      <c r="B12" s="55" t="s">
        <v>48</v>
      </c>
      <c r="C12" s="55" t="s">
        <v>49</v>
      </c>
      <c r="D12" s="55" t="s">
        <v>51</v>
      </c>
      <c r="E12" s="55" t="s">
        <v>91</v>
      </c>
      <c r="F12" s="169"/>
      <c r="G12" s="55" t="s">
        <v>48</v>
      </c>
      <c r="H12" s="55" t="s">
        <v>49</v>
      </c>
      <c r="I12" s="55" t="s">
        <v>51</v>
      </c>
      <c r="J12" s="55" t="s">
        <v>52</v>
      </c>
    </row>
    <row r="13" spans="1:10">
      <c r="A13" s="64" t="s">
        <v>13</v>
      </c>
      <c r="B13" s="123"/>
      <c r="C13" s="128">
        <v>2995461965.3800001</v>
      </c>
      <c r="D13" s="24"/>
      <c r="E13" s="123"/>
      <c r="F13" s="24">
        <f>'6.'!F13</f>
        <v>11698247049.709999</v>
      </c>
      <c r="G13" s="25">
        <f>B13/F13</f>
        <v>0</v>
      </c>
      <c r="H13" s="25">
        <f t="shared" ref="H13" si="0">C13/$F13</f>
        <v>0.25606075445758841</v>
      </c>
      <c r="I13" s="25">
        <f t="shared" ref="I13" si="1">D13/$F13</f>
        <v>0</v>
      </c>
      <c r="J13" s="25">
        <f t="shared" ref="J13" si="2">E13/$F13</f>
        <v>0</v>
      </c>
    </row>
    <row r="14" spans="1:10">
      <c r="A14" s="65" t="s">
        <v>14</v>
      </c>
      <c r="B14" s="106"/>
      <c r="C14" s="129">
        <v>16519734076.52</v>
      </c>
      <c r="D14" s="26"/>
      <c r="E14" s="106"/>
      <c r="F14" s="26">
        <f>'6.'!F14</f>
        <v>20412812506.32</v>
      </c>
      <c r="G14" s="27">
        <f t="shared" ref="G14:G39" si="3">B14/F14</f>
        <v>0</v>
      </c>
      <c r="H14" s="27">
        <f t="shared" ref="H14:H39" si="4">C14/$F14</f>
        <v>0.80928260480545411</v>
      </c>
      <c r="I14" s="27">
        <f t="shared" ref="I14:I39" si="5">D14/$F14</f>
        <v>0</v>
      </c>
      <c r="J14" s="27">
        <f t="shared" ref="J14:J39" si="6">E14/$F14</f>
        <v>0</v>
      </c>
    </row>
    <row r="15" spans="1:10">
      <c r="A15" s="65" t="s">
        <v>15</v>
      </c>
      <c r="B15" s="106"/>
      <c r="C15" s="129">
        <v>10087765866.209999</v>
      </c>
      <c r="D15" s="26"/>
      <c r="E15" s="106"/>
      <c r="F15" s="26">
        <f>'6.'!F15</f>
        <v>29316963718.939999</v>
      </c>
      <c r="G15" s="27">
        <f t="shared" si="3"/>
        <v>0</v>
      </c>
      <c r="H15" s="27">
        <f t="shared" si="4"/>
        <v>0.34409313198054259</v>
      </c>
      <c r="I15" s="27">
        <f t="shared" si="5"/>
        <v>0</v>
      </c>
      <c r="J15" s="27">
        <f t="shared" si="6"/>
        <v>0</v>
      </c>
    </row>
    <row r="16" spans="1:10">
      <c r="A16" s="65" t="s">
        <v>16</v>
      </c>
      <c r="B16" s="106"/>
      <c r="C16" s="129">
        <v>5110226868.8199997</v>
      </c>
      <c r="D16" s="26">
        <v>463260417.12</v>
      </c>
      <c r="E16" s="110">
        <v>1890740.2</v>
      </c>
      <c r="F16" s="26">
        <f>'6.'!F16</f>
        <v>10832918771.42</v>
      </c>
      <c r="G16" s="27">
        <f t="shared" si="3"/>
        <v>0</v>
      </c>
      <c r="H16" s="27">
        <f t="shared" si="4"/>
        <v>0.47173130129084695</v>
      </c>
      <c r="I16" s="27">
        <f t="shared" si="5"/>
        <v>4.2764136507900258E-2</v>
      </c>
      <c r="J16" s="27">
        <f t="shared" si="6"/>
        <v>1.7453654364955217E-4</v>
      </c>
    </row>
    <row r="17" spans="1:10">
      <c r="A17" s="65" t="s">
        <v>17</v>
      </c>
      <c r="B17" s="106"/>
      <c r="C17" s="129">
        <v>32661585340.919998</v>
      </c>
      <c r="D17" s="26">
        <v>6594992254.6800003</v>
      </c>
      <c r="E17" s="106"/>
      <c r="F17" s="26">
        <f>'6.'!F17</f>
        <v>72155270048.669998</v>
      </c>
      <c r="G17" s="27">
        <f t="shared" si="3"/>
        <v>0</v>
      </c>
      <c r="H17" s="27">
        <f t="shared" si="4"/>
        <v>0.45265696211640793</v>
      </c>
      <c r="I17" s="27">
        <f t="shared" si="5"/>
        <v>9.1400007930558122E-2</v>
      </c>
      <c r="J17" s="27">
        <f t="shared" si="6"/>
        <v>0</v>
      </c>
    </row>
    <row r="18" spans="1:10">
      <c r="A18" s="65" t="s">
        <v>18</v>
      </c>
      <c r="B18" s="106"/>
      <c r="C18" s="129">
        <v>20942387479.790001</v>
      </c>
      <c r="D18" s="26">
        <v>343360957.48000002</v>
      </c>
      <c r="E18" s="110"/>
      <c r="F18" s="26">
        <f>'6.'!F18</f>
        <v>42026704716.650002</v>
      </c>
      <c r="G18" s="27">
        <f t="shared" si="3"/>
        <v>0</v>
      </c>
      <c r="H18" s="27">
        <f t="shared" si="4"/>
        <v>0.49831143367024716</v>
      </c>
      <c r="I18" s="27">
        <f t="shared" si="5"/>
        <v>8.1700661471078503E-3</v>
      </c>
      <c r="J18" s="27">
        <f t="shared" si="6"/>
        <v>0</v>
      </c>
    </row>
    <row r="19" spans="1:10">
      <c r="A19" s="65" t="s">
        <v>19</v>
      </c>
      <c r="B19" s="106"/>
      <c r="C19" s="129">
        <v>4258930229.02</v>
      </c>
      <c r="D19" s="26">
        <v>5440241690.3199997</v>
      </c>
      <c r="E19" s="110">
        <v>1815125065.6300001</v>
      </c>
      <c r="F19" s="26">
        <f>'6.'!F19</f>
        <v>42202594380.360001</v>
      </c>
      <c r="G19" s="27">
        <f t="shared" si="3"/>
        <v>0</v>
      </c>
      <c r="H19" s="27">
        <f t="shared" si="4"/>
        <v>0.10091631312130887</v>
      </c>
      <c r="I19" s="27">
        <f t="shared" si="5"/>
        <v>0.12890775484769126</v>
      </c>
      <c r="J19" s="27">
        <f t="shared" si="6"/>
        <v>4.3009798148208454E-2</v>
      </c>
    </row>
    <row r="20" spans="1:10">
      <c r="A20" s="65" t="s">
        <v>20</v>
      </c>
      <c r="B20" s="106"/>
      <c r="C20" s="129">
        <v>8665615327.3400002</v>
      </c>
      <c r="D20" s="26"/>
      <c r="E20" s="110"/>
      <c r="F20" s="26">
        <f>'6.'!F20</f>
        <v>30989302948.029999</v>
      </c>
      <c r="G20" s="27">
        <f t="shared" si="3"/>
        <v>0</v>
      </c>
      <c r="H20" s="27">
        <f t="shared" si="4"/>
        <v>0.27963247001303965</v>
      </c>
      <c r="I20" s="27">
        <f t="shared" si="5"/>
        <v>0</v>
      </c>
      <c r="J20" s="27">
        <f t="shared" si="6"/>
        <v>0</v>
      </c>
    </row>
    <row r="21" spans="1:10">
      <c r="A21" s="65" t="s">
        <v>21</v>
      </c>
      <c r="B21" s="106"/>
      <c r="C21" s="129">
        <v>27550413974.740002</v>
      </c>
      <c r="D21" s="26">
        <v>1116135827.04</v>
      </c>
      <c r="E21" s="110">
        <v>111203792.94</v>
      </c>
      <c r="F21" s="26">
        <f>'6.'!F21</f>
        <v>46956861194.669998</v>
      </c>
      <c r="G21" s="27">
        <f t="shared" si="3"/>
        <v>0</v>
      </c>
      <c r="H21" s="27">
        <f t="shared" si="4"/>
        <v>0.58671753762509171</v>
      </c>
      <c r="I21" s="27">
        <f t="shared" si="5"/>
        <v>2.3769387447189313E-2</v>
      </c>
      <c r="J21" s="27">
        <f t="shared" si="6"/>
        <v>2.3682118035739273E-3</v>
      </c>
    </row>
    <row r="22" spans="1:10">
      <c r="A22" s="65" t="s">
        <v>22</v>
      </c>
      <c r="B22" s="106"/>
      <c r="C22" s="129">
        <v>4907608589.3800001</v>
      </c>
      <c r="D22" s="26">
        <v>2625756936.6300001</v>
      </c>
      <c r="E22" s="106"/>
      <c r="F22" s="26">
        <f>'6.'!F22</f>
        <v>35706728830.330002</v>
      </c>
      <c r="G22" s="27">
        <f t="shared" si="3"/>
        <v>0</v>
      </c>
      <c r="H22" s="27">
        <f t="shared" si="4"/>
        <v>0.13744212225935915</v>
      </c>
      <c r="I22" s="27">
        <f t="shared" si="5"/>
        <v>7.3536754069715576E-2</v>
      </c>
      <c r="J22" s="27">
        <f t="shared" si="6"/>
        <v>0</v>
      </c>
    </row>
    <row r="23" spans="1:10">
      <c r="A23" s="65" t="s">
        <v>23</v>
      </c>
      <c r="B23" s="106"/>
      <c r="C23" s="129">
        <v>204085183625.16</v>
      </c>
      <c r="D23" s="26">
        <v>7591703821.8999996</v>
      </c>
      <c r="E23" s="110">
        <v>5489006750.21</v>
      </c>
      <c r="F23" s="26">
        <f>'6.'!F23</f>
        <v>117727266431.81</v>
      </c>
      <c r="G23" s="27">
        <f t="shared" si="3"/>
        <v>0</v>
      </c>
      <c r="H23" s="27">
        <f t="shared" si="4"/>
        <v>1.7335421929920563</v>
      </c>
      <c r="I23" s="27">
        <f t="shared" si="5"/>
        <v>6.4485518537859429E-2</v>
      </c>
      <c r="J23" s="27">
        <f t="shared" si="6"/>
        <v>4.6624770255659878E-2</v>
      </c>
    </row>
    <row r="24" spans="1:10">
      <c r="A24" s="65" t="s">
        <v>24</v>
      </c>
      <c r="B24" s="106"/>
      <c r="C24" s="129">
        <v>11359296663.879999</v>
      </c>
      <c r="D24" s="26">
        <v>220380855.88999999</v>
      </c>
      <c r="E24" s="106"/>
      <c r="F24" s="26">
        <f>'6.'!F24</f>
        <v>23186947394.619999</v>
      </c>
      <c r="G24" s="27">
        <f t="shared" si="3"/>
        <v>0</v>
      </c>
      <c r="H24" s="27">
        <f t="shared" si="4"/>
        <v>0.48990048023810434</v>
      </c>
      <c r="I24" s="27">
        <f t="shared" si="5"/>
        <v>9.5045221839393287E-3</v>
      </c>
      <c r="J24" s="27">
        <f t="shared" si="6"/>
        <v>0</v>
      </c>
    </row>
    <row r="25" spans="1:10">
      <c r="A25" s="65" t="s">
        <v>25</v>
      </c>
      <c r="B25" s="110">
        <v>0</v>
      </c>
      <c r="C25" s="129">
        <v>3665363212.3099999</v>
      </c>
      <c r="D25" s="26">
        <v>255268311.33000001</v>
      </c>
      <c r="E25" s="110">
        <v>0</v>
      </c>
      <c r="F25" s="26">
        <f>'6.'!F25</f>
        <v>39096477907.68</v>
      </c>
      <c r="G25" s="27">
        <f t="shared" si="3"/>
        <v>0</v>
      </c>
      <c r="H25" s="27">
        <f t="shared" si="4"/>
        <v>9.3751749734724485E-2</v>
      </c>
      <c r="I25" s="27">
        <f t="shared" si="5"/>
        <v>6.5291894562158458E-3</v>
      </c>
      <c r="J25" s="27">
        <f t="shared" si="6"/>
        <v>0</v>
      </c>
    </row>
    <row r="26" spans="1:10">
      <c r="A26" s="65" t="s">
        <v>26</v>
      </c>
      <c r="B26" s="106"/>
      <c r="C26" s="129">
        <v>11245822895.76</v>
      </c>
      <c r="D26" s="26">
        <v>61310.62</v>
      </c>
      <c r="E26" s="106"/>
      <c r="F26" s="26">
        <f>'6.'!F26</f>
        <v>46632912025.389999</v>
      </c>
      <c r="G26" s="27">
        <f t="shared" si="3"/>
        <v>0</v>
      </c>
      <c r="H26" s="27">
        <f t="shared" si="4"/>
        <v>0.24115635089734566</v>
      </c>
      <c r="I26" s="27">
        <f t="shared" si="5"/>
        <v>1.3147499767249898E-6</v>
      </c>
      <c r="J26" s="27">
        <f t="shared" si="6"/>
        <v>0</v>
      </c>
    </row>
    <row r="27" spans="1:10">
      <c r="A27" s="65" t="s">
        <v>27</v>
      </c>
      <c r="B27" s="106"/>
      <c r="C27" s="129">
        <v>3725074680.29</v>
      </c>
      <c r="D27" s="26">
        <v>4707817655</v>
      </c>
      <c r="E27" s="106"/>
      <c r="F27" s="26">
        <f>'6.'!F27</f>
        <v>22567659195.93</v>
      </c>
      <c r="G27" s="27">
        <f t="shared" si="3"/>
        <v>0</v>
      </c>
      <c r="H27" s="27">
        <f t="shared" si="4"/>
        <v>0.16506251924266049</v>
      </c>
      <c r="I27" s="27">
        <f t="shared" si="5"/>
        <v>0.20860903712375445</v>
      </c>
      <c r="J27" s="27">
        <f t="shared" si="6"/>
        <v>0</v>
      </c>
    </row>
    <row r="28" spans="1:10">
      <c r="A28" s="65" t="s">
        <v>28</v>
      </c>
      <c r="B28" s="106"/>
      <c r="C28" s="129">
        <v>20929159659.040001</v>
      </c>
      <c r="D28" s="26">
        <v>28129110.920000002</v>
      </c>
      <c r="E28" s="106"/>
      <c r="F28" s="26">
        <f>'6.'!F28</f>
        <v>50832033337.419998</v>
      </c>
      <c r="G28" s="27">
        <f t="shared" si="3"/>
        <v>0</v>
      </c>
      <c r="H28" s="27">
        <f t="shared" si="4"/>
        <v>0.4117317031194383</v>
      </c>
      <c r="I28" s="27">
        <f t="shared" si="5"/>
        <v>5.533737108897581E-4</v>
      </c>
      <c r="J28" s="27">
        <f t="shared" si="6"/>
        <v>0</v>
      </c>
    </row>
    <row r="29" spans="1:10">
      <c r="A29" s="65" t="s">
        <v>29</v>
      </c>
      <c r="B29" s="106"/>
      <c r="C29" s="129">
        <v>14615140793.809999</v>
      </c>
      <c r="D29" s="26">
        <v>3079234979.6199999</v>
      </c>
      <c r="E29" s="106"/>
      <c r="F29" s="26">
        <f>'6.'!F29</f>
        <v>21443491080.080002</v>
      </c>
      <c r="G29" s="27">
        <f t="shared" si="3"/>
        <v>0</v>
      </c>
      <c r="H29" s="27">
        <f t="shared" si="4"/>
        <v>0.68156536355158981</v>
      </c>
      <c r="I29" s="27">
        <f t="shared" si="5"/>
        <v>0.14359765245876707</v>
      </c>
      <c r="J29" s="27">
        <f t="shared" si="6"/>
        <v>0</v>
      </c>
    </row>
    <row r="30" spans="1:10">
      <c r="A30" s="65" t="s">
        <v>69</v>
      </c>
      <c r="B30" s="106"/>
      <c r="C30" s="129">
        <v>21755986411.189999</v>
      </c>
      <c r="D30" s="26">
        <v>6255549502.1499996</v>
      </c>
      <c r="E30" s="106"/>
      <c r="F30" s="26">
        <f>'6.'!F30</f>
        <v>71609183228.639999</v>
      </c>
      <c r="G30" s="27">
        <f t="shared" si="3"/>
        <v>0</v>
      </c>
      <c r="H30" s="27">
        <f t="shared" si="4"/>
        <v>0.30381559222265669</v>
      </c>
      <c r="I30" s="27">
        <f t="shared" si="5"/>
        <v>8.7356805651263192E-2</v>
      </c>
      <c r="J30" s="27">
        <f t="shared" si="6"/>
        <v>0</v>
      </c>
    </row>
    <row r="31" spans="1:10">
      <c r="A31" s="65" t="s">
        <v>30</v>
      </c>
      <c r="B31" s="110">
        <v>7796787.4400000004</v>
      </c>
      <c r="C31" s="129">
        <v>239587449473.26001</v>
      </c>
      <c r="D31" s="26">
        <v>8023501836.0100002</v>
      </c>
      <c r="E31" s="110">
        <v>2974227409.4099998</v>
      </c>
      <c r="F31" s="26">
        <f>'6.'!F31</f>
        <v>106584393207.99001</v>
      </c>
      <c r="G31" s="27">
        <f t="shared" si="3"/>
        <v>7.3151304851783131E-5</v>
      </c>
      <c r="H31" s="27">
        <f t="shared" si="4"/>
        <v>2.2478661487120943</v>
      </c>
      <c r="I31" s="27">
        <f t="shared" si="5"/>
        <v>7.5278392966527913E-2</v>
      </c>
      <c r="J31" s="27">
        <f t="shared" si="6"/>
        <v>2.7904905398354697E-2</v>
      </c>
    </row>
    <row r="32" spans="1:10">
      <c r="A32" s="65" t="s">
        <v>70</v>
      </c>
      <c r="B32" s="106"/>
      <c r="C32" s="129">
        <v>3821190437.0500002</v>
      </c>
      <c r="D32" s="26">
        <v>5151775621.0500002</v>
      </c>
      <c r="E32" s="110"/>
      <c r="F32" s="26">
        <f>'6.'!F32</f>
        <v>20961883945.099998</v>
      </c>
      <c r="G32" s="27">
        <f t="shared" si="3"/>
        <v>0</v>
      </c>
      <c r="H32" s="27">
        <f t="shared" si="4"/>
        <v>0.18229231909965005</v>
      </c>
      <c r="I32" s="27">
        <f t="shared" si="5"/>
        <v>0.24576873121436527</v>
      </c>
      <c r="J32" s="27">
        <f t="shared" si="6"/>
        <v>0</v>
      </c>
    </row>
    <row r="33" spans="1:10">
      <c r="A33" s="65" t="s">
        <v>31</v>
      </c>
      <c r="B33" s="106"/>
      <c r="C33" s="129">
        <v>3571239032.3800001</v>
      </c>
      <c r="D33" s="26">
        <v>2083818044.25</v>
      </c>
      <c r="E33" s="106"/>
      <c r="F33" s="26">
        <f>'6.'!F33</f>
        <v>17351092801.32</v>
      </c>
      <c r="G33" s="27">
        <f t="shared" si="3"/>
        <v>0</v>
      </c>
      <c r="H33" s="27">
        <f t="shared" si="4"/>
        <v>0.20582213888616369</v>
      </c>
      <c r="I33" s="27">
        <f t="shared" si="5"/>
        <v>0.12009722200848766</v>
      </c>
      <c r="J33" s="27">
        <f t="shared" si="6"/>
        <v>0</v>
      </c>
    </row>
    <row r="34" spans="1:10">
      <c r="A34" s="65" t="s">
        <v>71</v>
      </c>
      <c r="B34" s="106"/>
      <c r="C34" s="129">
        <v>2077350604.47</v>
      </c>
      <c r="D34" s="26">
        <v>905949137.09000003</v>
      </c>
      <c r="E34" s="110"/>
      <c r="F34" s="26">
        <f>'6.'!F34</f>
        <v>9267935481.9200001</v>
      </c>
      <c r="G34" s="27">
        <f t="shared" si="3"/>
        <v>0</v>
      </c>
      <c r="H34" s="27">
        <f t="shared" si="4"/>
        <v>0.22414383532584151</v>
      </c>
      <c r="I34" s="27">
        <f t="shared" si="5"/>
        <v>9.7750911069389351E-2</v>
      </c>
      <c r="J34" s="27">
        <f t="shared" si="6"/>
        <v>0</v>
      </c>
    </row>
    <row r="35" spans="1:10">
      <c r="A35" s="65" t="s">
        <v>32</v>
      </c>
      <c r="B35" s="106"/>
      <c r="C35" s="129">
        <v>124584889693.92</v>
      </c>
      <c r="D35" s="26">
        <v>15908266325.4</v>
      </c>
      <c r="E35" s="125"/>
      <c r="F35" s="26">
        <f>'6.'!F35</f>
        <v>68293507212.75</v>
      </c>
      <c r="G35" s="27">
        <f t="shared" si="3"/>
        <v>0</v>
      </c>
      <c r="H35" s="27">
        <f t="shared" si="4"/>
        <v>1.8242567233486688</v>
      </c>
      <c r="I35" s="27">
        <f t="shared" si="5"/>
        <v>0.23293965963473054</v>
      </c>
      <c r="J35" s="27">
        <f t="shared" si="6"/>
        <v>0</v>
      </c>
    </row>
    <row r="36" spans="1:10">
      <c r="A36" s="65" t="s">
        <v>33</v>
      </c>
      <c r="B36" s="106"/>
      <c r="C36" s="129">
        <v>20434897175.720001</v>
      </c>
      <c r="D36" s="26">
        <v>3038106809.8000002</v>
      </c>
      <c r="E36" s="110">
        <v>4040693.67</v>
      </c>
      <c r="F36" s="26">
        <f>'6.'!F36</f>
        <v>53872407935.529999</v>
      </c>
      <c r="G36" s="27">
        <f t="shared" si="3"/>
        <v>0</v>
      </c>
      <c r="H36" s="27">
        <f t="shared" si="4"/>
        <v>0.37932028581634553</v>
      </c>
      <c r="I36" s="27">
        <f t="shared" si="5"/>
        <v>5.6394487015240767E-2</v>
      </c>
      <c r="J36" s="27">
        <f t="shared" si="6"/>
        <v>7.5004883294534834E-5</v>
      </c>
    </row>
    <row r="37" spans="1:10">
      <c r="A37" s="65" t="s">
        <v>34</v>
      </c>
      <c r="B37" s="106"/>
      <c r="C37" s="129">
        <v>4392003220.1999998</v>
      </c>
      <c r="D37" s="26">
        <v>613106441.67999995</v>
      </c>
      <c r="E37" s="106"/>
      <c r="F37" s="26">
        <f>'6.'!F37</f>
        <v>16899675469.209999</v>
      </c>
      <c r="G37" s="27">
        <f t="shared" si="3"/>
        <v>0</v>
      </c>
      <c r="H37" s="27">
        <f t="shared" si="4"/>
        <v>0.25988683795744572</v>
      </c>
      <c r="I37" s="27">
        <f t="shared" si="5"/>
        <v>3.6279184342742916E-2</v>
      </c>
      <c r="J37" s="27">
        <f t="shared" si="6"/>
        <v>0</v>
      </c>
    </row>
    <row r="38" spans="1:10">
      <c r="A38" s="65" t="s">
        <v>35</v>
      </c>
      <c r="B38" s="106"/>
      <c r="C38" s="129">
        <v>359521548266.76001</v>
      </c>
      <c r="D38" s="26">
        <v>30490337111.849998</v>
      </c>
      <c r="E38" s="110">
        <v>29880967.239999998</v>
      </c>
      <c r="F38" s="26">
        <f>'6.'!F38</f>
        <v>279497399297.08002</v>
      </c>
      <c r="G38" s="27">
        <f t="shared" si="3"/>
        <v>0</v>
      </c>
      <c r="H38" s="27">
        <f t="shared" si="4"/>
        <v>1.2863144672220068</v>
      </c>
      <c r="I38" s="27">
        <f t="shared" si="5"/>
        <v>0.10908987771811635</v>
      </c>
      <c r="J38" s="27">
        <f t="shared" si="6"/>
        <v>1.0690964322082754E-4</v>
      </c>
    </row>
    <row r="39" spans="1:10">
      <c r="A39" s="66" t="s">
        <v>72</v>
      </c>
      <c r="B39" s="124"/>
      <c r="C39" s="130">
        <v>4696714154.0100002</v>
      </c>
      <c r="D39" s="28">
        <v>737669984.69000006</v>
      </c>
      <c r="E39" s="111">
        <v>37271514.159999996</v>
      </c>
      <c r="F39" s="28">
        <f>'6.'!F39</f>
        <v>16236894031.66</v>
      </c>
      <c r="G39" s="29">
        <f t="shared" si="3"/>
        <v>0</v>
      </c>
      <c r="H39" s="29">
        <f t="shared" si="4"/>
        <v>0.28926185912477903</v>
      </c>
      <c r="I39" s="29">
        <f t="shared" si="5"/>
        <v>4.5431717621093784E-2</v>
      </c>
      <c r="J39" s="29">
        <f t="shared" si="6"/>
        <v>2.2954829961521583E-3</v>
      </c>
    </row>
    <row r="40" spans="1:10">
      <c r="A40" s="49">
        <f>'1.'!A41</f>
        <v>0</v>
      </c>
    </row>
    <row r="41" spans="1:10">
      <c r="A41" s="8"/>
    </row>
    <row r="42" spans="1:10">
      <c r="A42" s="8"/>
    </row>
    <row r="43" spans="1:10">
      <c r="A43" s="8"/>
    </row>
    <row r="44" spans="1:10">
      <c r="A44" s="8"/>
    </row>
    <row r="45" spans="1:10">
      <c r="A45" s="8"/>
    </row>
    <row r="46" spans="1:10">
      <c r="A46" s="8"/>
    </row>
    <row r="47" spans="1:10">
      <c r="A47" s="8"/>
    </row>
    <row r="48" spans="1:10">
      <c r="A48" s="8"/>
    </row>
    <row r="49" spans="1:1">
      <c r="A49" s="8"/>
    </row>
    <row r="50" spans="1:1">
      <c r="A50" s="8"/>
    </row>
    <row r="51" spans="1:1">
      <c r="A51" s="8"/>
    </row>
    <row r="52" spans="1:1">
      <c r="A52" s="8"/>
    </row>
    <row r="53" spans="1:1">
      <c r="A53" s="8"/>
    </row>
    <row r="54" spans="1:1">
      <c r="A54" s="8"/>
    </row>
    <row r="55" spans="1:1">
      <c r="A55" s="8"/>
    </row>
    <row r="56" spans="1:1">
      <c r="A56" s="8"/>
    </row>
    <row r="57" spans="1:1">
      <c r="A57" s="8"/>
    </row>
    <row r="58" spans="1:1">
      <c r="A58" s="8"/>
    </row>
    <row r="59" spans="1:1">
      <c r="A59" s="8"/>
    </row>
    <row r="60" spans="1:1">
      <c r="A60" s="8"/>
    </row>
  </sheetData>
  <mergeCells count="5">
    <mergeCell ref="B11:E11"/>
    <mergeCell ref="B2:C2"/>
    <mergeCell ref="F11:F12"/>
    <mergeCell ref="G11:J11"/>
    <mergeCell ref="A11:A12"/>
  </mergeCells>
  <hyperlinks>
    <hyperlink ref="B2:C2" location="Índice!A1" display="Clique aqui para voltar ao índice" xr:uid="{B89E656A-5AD3-421C-8F1F-545D0D495B27}"/>
  </hyperlinks>
  <pageMargins left="0.51181102362204722" right="0.51181102362204722" top="0.78740157480314965" bottom="0.78740157480314965" header="0.31496062992125984" footer="0.31496062992125984"/>
  <pageSetup paperSize="9" scale="75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9"/>
  <sheetViews>
    <sheetView showGridLines="0" zoomScaleNormal="100" workbookViewId="0">
      <selection activeCell="C16" sqref="C16"/>
    </sheetView>
  </sheetViews>
  <sheetFormatPr defaultRowHeight="15"/>
  <cols>
    <col min="2" max="2" width="16.28515625" customWidth="1"/>
    <col min="3" max="3" width="21.42578125" customWidth="1"/>
    <col min="4" max="5" width="18" customWidth="1"/>
    <col min="6" max="6" width="19.28515625" bestFit="1" customWidth="1"/>
    <col min="7" max="7" width="16.7109375" style="15" customWidth="1"/>
  </cols>
  <sheetData>
    <row r="1" spans="1:7" ht="15.75" thickBot="1">
      <c r="A1" s="16"/>
      <c r="B1" s="17"/>
      <c r="C1" s="17"/>
    </row>
    <row r="2" spans="1:7" ht="15.75" thickBot="1">
      <c r="A2" s="16"/>
      <c r="B2" s="138" t="s">
        <v>75</v>
      </c>
      <c r="C2" s="139"/>
    </row>
    <row r="3" spans="1:7">
      <c r="A3" s="16"/>
      <c r="B3" s="17"/>
      <c r="C3" s="17"/>
    </row>
    <row r="4" spans="1:7" ht="17.25">
      <c r="A4" s="18" t="s">
        <v>76</v>
      </c>
      <c r="B4" s="19"/>
      <c r="C4" s="19"/>
    </row>
    <row r="5" spans="1:7" ht="17.25">
      <c r="A5" s="18" t="s">
        <v>127</v>
      </c>
      <c r="B5" s="19"/>
      <c r="C5" s="19"/>
    </row>
    <row r="6" spans="1:7" ht="17.25">
      <c r="A6" s="18" t="s">
        <v>77</v>
      </c>
      <c r="B6" s="19"/>
      <c r="C6" s="19"/>
    </row>
    <row r="7" spans="1:7" ht="17.25">
      <c r="A7" s="18" t="str">
        <f>'1.'!A7</f>
        <v>RGF 2º quadrimestre de 2026</v>
      </c>
      <c r="B7" s="19"/>
      <c r="C7" s="19"/>
    </row>
    <row r="8" spans="1:7" ht="17.25">
      <c r="A8" s="18" t="s">
        <v>84</v>
      </c>
      <c r="B8" s="19"/>
      <c r="C8" s="19"/>
    </row>
    <row r="9" spans="1:7" ht="17.25">
      <c r="A9" s="18" t="s">
        <v>78</v>
      </c>
      <c r="B9" s="19"/>
      <c r="C9" s="19"/>
    </row>
    <row r="11" spans="1:7" s="23" customFormat="1" ht="76.5">
      <c r="A11" s="69" t="s">
        <v>12</v>
      </c>
      <c r="B11" s="59" t="s">
        <v>45</v>
      </c>
      <c r="C11" s="59" t="s">
        <v>46</v>
      </c>
      <c r="D11" s="59" t="s">
        <v>47</v>
      </c>
      <c r="E11" s="59" t="s">
        <v>53</v>
      </c>
      <c r="F11" s="59" t="s">
        <v>108</v>
      </c>
      <c r="G11" s="59" t="s">
        <v>54</v>
      </c>
    </row>
    <row r="12" spans="1:7">
      <c r="A12" s="64" t="str">
        <f>'6.'!A13</f>
        <v>AC</v>
      </c>
      <c r="B12" s="24">
        <f>'6.'!G13</f>
        <v>0</v>
      </c>
      <c r="C12" s="24">
        <f>'6.'!H13</f>
        <v>0</v>
      </c>
      <c r="D12" s="24">
        <f>'6.'!I13</f>
        <v>0</v>
      </c>
      <c r="E12" s="24">
        <f>SUM(B12:D12)</f>
        <v>0</v>
      </c>
      <c r="F12" s="24">
        <f>'6.'!F13</f>
        <v>11698247049.709999</v>
      </c>
      <c r="G12" s="36">
        <f>E12/F12</f>
        <v>0</v>
      </c>
    </row>
    <row r="13" spans="1:7">
      <c r="A13" s="65" t="str">
        <f>'6.'!A14</f>
        <v>AL</v>
      </c>
      <c r="B13" s="26">
        <f>'6.'!G14</f>
        <v>0</v>
      </c>
      <c r="C13" s="26">
        <f>'6.'!H14</f>
        <v>0</v>
      </c>
      <c r="D13" s="26">
        <f>'6.'!I14</f>
        <v>0</v>
      </c>
      <c r="E13" s="26">
        <f t="shared" ref="E13:E38" si="0">SUM(B13:D13)</f>
        <v>0</v>
      </c>
      <c r="F13" s="26">
        <f>'6.'!F14</f>
        <v>20412812506.32</v>
      </c>
      <c r="G13" s="38">
        <f t="shared" ref="G13:G38" si="1">E13/F13</f>
        <v>0</v>
      </c>
    </row>
    <row r="14" spans="1:7">
      <c r="A14" s="65" t="str">
        <f>'6.'!A15</f>
        <v>AM</v>
      </c>
      <c r="B14" s="26">
        <f>'6.'!G15</f>
        <v>0</v>
      </c>
      <c r="C14" s="26">
        <f>'6.'!H15</f>
        <v>0</v>
      </c>
      <c r="D14" s="26">
        <f>'6.'!I15</f>
        <v>0</v>
      </c>
      <c r="E14" s="26">
        <f t="shared" si="0"/>
        <v>0</v>
      </c>
      <c r="F14" s="26">
        <f>'6.'!F15</f>
        <v>29316963718.939999</v>
      </c>
      <c r="G14" s="38">
        <f t="shared" si="1"/>
        <v>0</v>
      </c>
    </row>
    <row r="15" spans="1:7">
      <c r="A15" s="65" t="str">
        <f>'6.'!A16</f>
        <v>AP</v>
      </c>
      <c r="B15" s="26">
        <f>'6.'!G16</f>
        <v>0</v>
      </c>
      <c r="C15" s="26">
        <f>'6.'!H16</f>
        <v>463260417.12</v>
      </c>
      <c r="D15" s="26">
        <f>'6.'!I16</f>
        <v>0</v>
      </c>
      <c r="E15" s="26">
        <f t="shared" si="0"/>
        <v>463260417.12</v>
      </c>
      <c r="F15" s="26">
        <f>'6.'!F16</f>
        <v>10832918771.42</v>
      </c>
      <c r="G15" s="38">
        <f t="shared" si="1"/>
        <v>4.2764136507900258E-2</v>
      </c>
    </row>
    <row r="16" spans="1:7">
      <c r="A16" s="65" t="str">
        <f>'6.'!A17</f>
        <v>BA</v>
      </c>
      <c r="B16" s="26">
        <f>'6.'!G17</f>
        <v>0</v>
      </c>
      <c r="C16" s="26">
        <f>'6.'!H17</f>
        <v>6594992254.6800003</v>
      </c>
      <c r="D16" s="26">
        <f>'6.'!I17</f>
        <v>3547214664.4200001</v>
      </c>
      <c r="E16" s="26">
        <f t="shared" si="0"/>
        <v>10142206919.1</v>
      </c>
      <c r="F16" s="26">
        <f>'6.'!F17</f>
        <v>72155270048.669998</v>
      </c>
      <c r="G16" s="38">
        <f t="shared" si="1"/>
        <v>0.14056086149021274</v>
      </c>
    </row>
    <row r="17" spans="1:7">
      <c r="A17" s="65" t="str">
        <f>'6.'!A18</f>
        <v>CE</v>
      </c>
      <c r="B17" s="26">
        <f>'6.'!G18</f>
        <v>0</v>
      </c>
      <c r="C17" s="26">
        <f>'6.'!H18</f>
        <v>343360957.48000002</v>
      </c>
      <c r="D17" s="26">
        <f>'6.'!I18</f>
        <v>1300448292.6400001</v>
      </c>
      <c r="E17" s="26">
        <f t="shared" si="0"/>
        <v>1643809250.1200001</v>
      </c>
      <c r="F17" s="26">
        <f>'6.'!F18</f>
        <v>42026704716.650002</v>
      </c>
      <c r="G17" s="38">
        <f t="shared" si="1"/>
        <v>3.9113446110105352E-2</v>
      </c>
    </row>
    <row r="18" spans="1:7">
      <c r="A18" s="65" t="str">
        <f>'6.'!A19</f>
        <v>DF</v>
      </c>
      <c r="B18" s="26">
        <f>'6.'!G19</f>
        <v>0</v>
      </c>
      <c r="C18" s="26">
        <f>'6.'!H19</f>
        <v>5440241690.3199997</v>
      </c>
      <c r="D18" s="26">
        <f>'6.'!I19</f>
        <v>0</v>
      </c>
      <c r="E18" s="26">
        <f t="shared" si="0"/>
        <v>5440241690.3199997</v>
      </c>
      <c r="F18" s="26">
        <f>'6.'!F19</f>
        <v>42202594380.360001</v>
      </c>
      <c r="G18" s="38">
        <f t="shared" si="1"/>
        <v>0.12890775484769126</v>
      </c>
    </row>
    <row r="19" spans="1:7">
      <c r="A19" s="65" t="str">
        <f>'6.'!A20</f>
        <v>ES</v>
      </c>
      <c r="B19" s="26">
        <f>'6.'!G20</f>
        <v>0</v>
      </c>
      <c r="C19" s="26">
        <f>'6.'!H20</f>
        <v>0</v>
      </c>
      <c r="D19" s="26">
        <f>'6.'!I20</f>
        <v>84383672.829999998</v>
      </c>
      <c r="E19" s="26">
        <f t="shared" si="0"/>
        <v>84383672.829999998</v>
      </c>
      <c r="F19" s="26">
        <f>'6.'!F20</f>
        <v>30989302948.029999</v>
      </c>
      <c r="G19" s="38">
        <f t="shared" si="1"/>
        <v>2.7229935752835091E-3</v>
      </c>
    </row>
    <row r="20" spans="1:7">
      <c r="A20" s="65" t="str">
        <f>'6.'!A21</f>
        <v>GO</v>
      </c>
      <c r="B20" s="26">
        <f>'6.'!G21</f>
        <v>0</v>
      </c>
      <c r="C20" s="26">
        <f>'6.'!H21</f>
        <v>1116135827.04</v>
      </c>
      <c r="D20" s="26">
        <f>'6.'!I21</f>
        <v>588409742.97000003</v>
      </c>
      <c r="E20" s="26">
        <f t="shared" si="0"/>
        <v>1704545570.01</v>
      </c>
      <c r="F20" s="26">
        <f>'6.'!F21</f>
        <v>46956861194.669998</v>
      </c>
      <c r="G20" s="38">
        <f t="shared" si="1"/>
        <v>3.6300245089709707E-2</v>
      </c>
    </row>
    <row r="21" spans="1:7">
      <c r="A21" s="65" t="str">
        <f>'6.'!A22</f>
        <v>MA</v>
      </c>
      <c r="B21" s="26">
        <f>'6.'!G22</f>
        <v>78622.39</v>
      </c>
      <c r="C21" s="26">
        <f>'6.'!H22</f>
        <v>2625756936.6300001</v>
      </c>
      <c r="D21" s="26">
        <f>'6.'!I22</f>
        <v>315599712.18000001</v>
      </c>
      <c r="E21" s="26">
        <f t="shared" si="0"/>
        <v>2941435271.1999998</v>
      </c>
      <c r="F21" s="26">
        <f>'6.'!F22</f>
        <v>35706728830.330002</v>
      </c>
      <c r="G21" s="38">
        <f t="shared" si="1"/>
        <v>8.2377618100414912E-2</v>
      </c>
    </row>
    <row r="22" spans="1:7">
      <c r="A22" s="65" t="str">
        <f>'6.'!A23</f>
        <v>MG</v>
      </c>
      <c r="B22" s="26">
        <f>'6.'!G23</f>
        <v>0</v>
      </c>
      <c r="C22" s="26">
        <f>'6.'!H23</f>
        <v>7591703821.8999996</v>
      </c>
      <c r="D22" s="26">
        <f>'6.'!I23</f>
        <v>0</v>
      </c>
      <c r="E22" s="26">
        <f t="shared" si="0"/>
        <v>7591703821.8999996</v>
      </c>
      <c r="F22" s="26">
        <f>'6.'!F23</f>
        <v>117727266431.81</v>
      </c>
      <c r="G22" s="38">
        <f t="shared" si="1"/>
        <v>6.4485518537859429E-2</v>
      </c>
    </row>
    <row r="23" spans="1:7">
      <c r="A23" s="65" t="str">
        <f>'6.'!A24</f>
        <v>MS</v>
      </c>
      <c r="B23" s="26">
        <f>'6.'!G24</f>
        <v>0</v>
      </c>
      <c r="C23" s="26">
        <f>'6.'!H24</f>
        <v>220380855.88999999</v>
      </c>
      <c r="D23" s="26">
        <f>'6.'!I24</f>
        <v>0</v>
      </c>
      <c r="E23" s="26">
        <f t="shared" si="0"/>
        <v>220380855.88999999</v>
      </c>
      <c r="F23" s="26">
        <f>'6.'!F24</f>
        <v>23186947394.619999</v>
      </c>
      <c r="G23" s="38">
        <f t="shared" si="1"/>
        <v>9.5045221839393287E-3</v>
      </c>
    </row>
    <row r="24" spans="1:7">
      <c r="A24" s="65" t="str">
        <f>'6.'!A25</f>
        <v>MT</v>
      </c>
      <c r="B24" s="26">
        <f>'6.'!G25</f>
        <v>0</v>
      </c>
      <c r="C24" s="26">
        <f>'6.'!H25</f>
        <v>255268311.33000001</v>
      </c>
      <c r="D24" s="26">
        <f>'6.'!I25</f>
        <v>1563406537.6199999</v>
      </c>
      <c r="E24" s="26">
        <f t="shared" si="0"/>
        <v>1818674848.9499998</v>
      </c>
      <c r="F24" s="26">
        <f>'6.'!F25</f>
        <v>39096477907.68</v>
      </c>
      <c r="G24" s="38">
        <f t="shared" si="1"/>
        <v>4.6517613510979321E-2</v>
      </c>
    </row>
    <row r="25" spans="1:7">
      <c r="A25" s="65" t="str">
        <f>'6.'!A26</f>
        <v>PA</v>
      </c>
      <c r="B25" s="26">
        <f>'6.'!G26</f>
        <v>0</v>
      </c>
      <c r="C25" s="26">
        <f>'6.'!H26</f>
        <v>61310.62</v>
      </c>
      <c r="D25" s="26">
        <f>'6.'!I26</f>
        <v>132324095.42</v>
      </c>
      <c r="E25" s="26">
        <f t="shared" si="0"/>
        <v>132385406.04000001</v>
      </c>
      <c r="F25" s="26">
        <f>'6.'!F26</f>
        <v>46632912025.389999</v>
      </c>
      <c r="G25" s="38">
        <f t="shared" si="1"/>
        <v>2.8388835328988409E-3</v>
      </c>
    </row>
    <row r="26" spans="1:7">
      <c r="A26" s="65" t="str">
        <f>'6.'!A27</f>
        <v>PB</v>
      </c>
      <c r="B26" s="26">
        <f>'6.'!G27</f>
        <v>0</v>
      </c>
      <c r="C26" s="26">
        <f>'6.'!H27</f>
        <v>4707817655</v>
      </c>
      <c r="D26" s="26">
        <f>'6.'!I27</f>
        <v>0</v>
      </c>
      <c r="E26" s="26">
        <f t="shared" si="0"/>
        <v>4707817655</v>
      </c>
      <c r="F26" s="26">
        <f>'6.'!F27</f>
        <v>22567659195.93</v>
      </c>
      <c r="G26" s="38">
        <f t="shared" si="1"/>
        <v>0.20860903712375445</v>
      </c>
    </row>
    <row r="27" spans="1:7">
      <c r="A27" s="65" t="str">
        <f>'6.'!A28</f>
        <v>PE</v>
      </c>
      <c r="B27" s="26">
        <f>'6.'!G28</f>
        <v>0</v>
      </c>
      <c r="C27" s="26">
        <f>'6.'!H28</f>
        <v>28129110.920000002</v>
      </c>
      <c r="D27" s="26">
        <f>'6.'!I28</f>
        <v>50510593.700000003</v>
      </c>
      <c r="E27" s="26">
        <f t="shared" si="0"/>
        <v>78639704.620000005</v>
      </c>
      <c r="F27" s="26">
        <f>'6.'!F28</f>
        <v>50832033337.419998</v>
      </c>
      <c r="G27" s="38">
        <f t="shared" si="1"/>
        <v>1.5470501464695371E-3</v>
      </c>
    </row>
    <row r="28" spans="1:7">
      <c r="A28" s="65" t="str">
        <f>'6.'!A29</f>
        <v>PI</v>
      </c>
      <c r="B28" s="26">
        <f>'6.'!G29</f>
        <v>0</v>
      </c>
      <c r="C28" s="26">
        <f>'6.'!H29</f>
        <v>3079234979.6199999</v>
      </c>
      <c r="D28" s="26">
        <f>'6.'!I29</f>
        <v>244306548.16999999</v>
      </c>
      <c r="E28" s="26">
        <f t="shared" si="0"/>
        <v>3323541527.79</v>
      </c>
      <c r="F28" s="26">
        <f>'6.'!F29</f>
        <v>21443491080.080002</v>
      </c>
      <c r="G28" s="38">
        <f t="shared" si="1"/>
        <v>0.15499069229811252</v>
      </c>
    </row>
    <row r="29" spans="1:7">
      <c r="A29" s="65" t="str">
        <f>'6.'!A30</f>
        <v>PR</v>
      </c>
      <c r="B29" s="26">
        <f>'6.'!G30</f>
        <v>0</v>
      </c>
      <c r="C29" s="26">
        <f>'6.'!H30</f>
        <v>6255549502.1499996</v>
      </c>
      <c r="D29" s="26">
        <f>'6.'!I30</f>
        <v>2186258670.1500001</v>
      </c>
      <c r="E29" s="26">
        <f t="shared" si="0"/>
        <v>8441808172.2999992</v>
      </c>
      <c r="F29" s="26">
        <f>'6.'!F30</f>
        <v>71609183228.639999</v>
      </c>
      <c r="G29" s="38">
        <f t="shared" si="1"/>
        <v>0.11788722886764764</v>
      </c>
    </row>
    <row r="30" spans="1:7">
      <c r="A30" s="65" t="str">
        <f>'6.'!A31</f>
        <v>RJ</v>
      </c>
      <c r="B30" s="26">
        <f>'6.'!G31</f>
        <v>1221883185.3399999</v>
      </c>
      <c r="C30" s="26">
        <f>'6.'!H31</f>
        <v>8023501836.0100002</v>
      </c>
      <c r="D30" s="26">
        <f>'6.'!I31</f>
        <v>3782614400.1900001</v>
      </c>
      <c r="E30" s="26">
        <f t="shared" si="0"/>
        <v>13027999421.540001</v>
      </c>
      <c r="F30" s="26">
        <f>'6.'!F31</f>
        <v>106584393207.99001</v>
      </c>
      <c r="G30" s="38">
        <f t="shared" si="1"/>
        <v>0.12223177361545808</v>
      </c>
    </row>
    <row r="31" spans="1:7">
      <c r="A31" s="65" t="str">
        <f>'6.'!A32</f>
        <v>RN</v>
      </c>
      <c r="B31" s="26">
        <f>'6.'!G32</f>
        <v>0</v>
      </c>
      <c r="C31" s="26">
        <f>'6.'!H32</f>
        <v>5151775621.0500002</v>
      </c>
      <c r="D31" s="26">
        <f>'6.'!I32</f>
        <v>1849267878.99</v>
      </c>
      <c r="E31" s="26">
        <f t="shared" si="0"/>
        <v>7001043500.04</v>
      </c>
      <c r="F31" s="26">
        <f>'6.'!F32</f>
        <v>20961883945.099998</v>
      </c>
      <c r="G31" s="38">
        <f t="shared" si="1"/>
        <v>0.3339892310431643</v>
      </c>
    </row>
    <row r="32" spans="1:7">
      <c r="A32" s="65" t="str">
        <f>'6.'!A33</f>
        <v>RO</v>
      </c>
      <c r="B32" s="26">
        <f>'6.'!G33</f>
        <v>0</v>
      </c>
      <c r="C32" s="26">
        <f>'6.'!H33</f>
        <v>2083818044.25</v>
      </c>
      <c r="D32" s="26">
        <f>'6.'!I33</f>
        <v>105853077.81</v>
      </c>
      <c r="E32" s="26">
        <f t="shared" si="0"/>
        <v>2189671122.0599999</v>
      </c>
      <c r="F32" s="26">
        <f>'6.'!F33</f>
        <v>17351092801.32</v>
      </c>
      <c r="G32" s="38">
        <f t="shared" si="1"/>
        <v>0.12619787970319765</v>
      </c>
    </row>
    <row r="33" spans="1:7">
      <c r="A33" s="65" t="str">
        <f>'6.'!A34</f>
        <v>RR</v>
      </c>
      <c r="B33" s="26">
        <f>'6.'!G34</f>
        <v>0</v>
      </c>
      <c r="C33" s="26">
        <f>'6.'!H34</f>
        <v>905949137.09000003</v>
      </c>
      <c r="D33" s="26">
        <f>'6.'!I34</f>
        <v>0</v>
      </c>
      <c r="E33" s="26">
        <f t="shared" si="0"/>
        <v>905949137.09000003</v>
      </c>
      <c r="F33" s="26">
        <f>'6.'!F34</f>
        <v>9267935481.9200001</v>
      </c>
      <c r="G33" s="38">
        <f t="shared" si="1"/>
        <v>9.7750911069389351E-2</v>
      </c>
    </row>
    <row r="34" spans="1:7">
      <c r="A34" s="65" t="str">
        <f>'6.'!A35</f>
        <v>RS</v>
      </c>
      <c r="B34" s="26">
        <f>'6.'!G35</f>
        <v>510955784.14999998</v>
      </c>
      <c r="C34" s="26">
        <f>'6.'!H35</f>
        <v>15908266325.4</v>
      </c>
      <c r="D34" s="26">
        <f>'6.'!I35</f>
        <v>0</v>
      </c>
      <c r="E34" s="26">
        <f t="shared" si="0"/>
        <v>16419222109.549999</v>
      </c>
      <c r="F34" s="26">
        <f>'6.'!F35</f>
        <v>68293507212.75</v>
      </c>
      <c r="G34" s="38">
        <f t="shared" si="1"/>
        <v>0.24042142188422599</v>
      </c>
    </row>
    <row r="35" spans="1:7">
      <c r="A35" s="65" t="str">
        <f>'6.'!A36</f>
        <v>SC</v>
      </c>
      <c r="B35" s="26">
        <f>'6.'!G36</f>
        <v>0</v>
      </c>
      <c r="C35" s="26">
        <f>'6.'!H36</f>
        <v>3038106809.8000002</v>
      </c>
      <c r="D35" s="26">
        <f>'6.'!I36</f>
        <v>2981314044.1799998</v>
      </c>
      <c r="E35" s="26">
        <f t="shared" si="0"/>
        <v>6019420853.9799995</v>
      </c>
      <c r="F35" s="26">
        <f>'6.'!F36</f>
        <v>53872407935.529999</v>
      </c>
      <c r="G35" s="38">
        <f t="shared" si="1"/>
        <v>0.1117347652472401</v>
      </c>
    </row>
    <row r="36" spans="1:7">
      <c r="A36" s="65" t="str">
        <f>'6.'!A37</f>
        <v>SE</v>
      </c>
      <c r="B36" s="26">
        <f>'6.'!G37</f>
        <v>0</v>
      </c>
      <c r="C36" s="26">
        <f>'6.'!H37</f>
        <v>613106441.67999995</v>
      </c>
      <c r="D36" s="26">
        <f>'6.'!I37</f>
        <v>338290546.49000001</v>
      </c>
      <c r="E36" s="26">
        <f t="shared" si="0"/>
        <v>951396988.16999996</v>
      </c>
      <c r="F36" s="26">
        <f>'6.'!F37</f>
        <v>16899675469.209999</v>
      </c>
      <c r="G36" s="38">
        <f t="shared" si="1"/>
        <v>5.6296760840371003E-2</v>
      </c>
    </row>
    <row r="37" spans="1:7">
      <c r="A37" s="65" t="str">
        <f>'6.'!A38</f>
        <v>SP</v>
      </c>
      <c r="B37" s="26">
        <f>'6.'!G38</f>
        <v>0</v>
      </c>
      <c r="C37" s="26">
        <f>'6.'!H38</f>
        <v>30490337111.849998</v>
      </c>
      <c r="D37" s="26">
        <f>'6.'!I38</f>
        <v>3174637794.5900002</v>
      </c>
      <c r="E37" s="26">
        <f t="shared" si="0"/>
        <v>33664974906.439999</v>
      </c>
      <c r="F37" s="26">
        <f>'6.'!F38</f>
        <v>279497399297.08002</v>
      </c>
      <c r="G37" s="38">
        <f t="shared" si="1"/>
        <v>0.12044825816306515</v>
      </c>
    </row>
    <row r="38" spans="1:7">
      <c r="A38" s="66" t="str">
        <f>'6.'!A39</f>
        <v>TO</v>
      </c>
      <c r="B38" s="28">
        <f>'6.'!G39</f>
        <v>0</v>
      </c>
      <c r="C38" s="28">
        <f>'6.'!H39</f>
        <v>737669984.69000006</v>
      </c>
      <c r="D38" s="28">
        <f>'6.'!I39</f>
        <v>305246986.51999998</v>
      </c>
      <c r="E38" s="28">
        <f t="shared" si="0"/>
        <v>1042916971.21</v>
      </c>
      <c r="F38" s="28">
        <f>'6.'!F39</f>
        <v>16236894031.66</v>
      </c>
      <c r="G38" s="40">
        <f t="shared" si="1"/>
        <v>6.4231309829111211E-2</v>
      </c>
    </row>
    <row r="39" spans="1:7">
      <c r="A39" s="49">
        <f>'1.'!A41</f>
        <v>0</v>
      </c>
    </row>
  </sheetData>
  <mergeCells count="1">
    <mergeCell ref="B2:C2"/>
  </mergeCells>
  <hyperlinks>
    <hyperlink ref="B2:C2" location="Índice!A1" display="Clique aqui para voltar ao índice" xr:uid="{A5018E70-51F6-4A51-97B6-1C64D49F9E85}"/>
  </hyperlink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61"/>
  <sheetViews>
    <sheetView showGridLines="0" zoomScaleNormal="100" workbookViewId="0">
      <selection activeCell="G32" sqref="G32"/>
    </sheetView>
  </sheetViews>
  <sheetFormatPr defaultRowHeight="15"/>
  <cols>
    <col min="1" max="1" width="9.140625" style="4"/>
    <col min="2" max="2" width="22.7109375" style="6" customWidth="1"/>
    <col min="3" max="3" width="38.7109375" style="4" bestFit="1" customWidth="1"/>
    <col min="4" max="4" width="10.42578125" style="20" customWidth="1"/>
    <col min="5" max="5" width="23" style="20" customWidth="1"/>
    <col min="6" max="6" width="12.7109375" style="4" customWidth="1"/>
    <col min="7" max="16384" width="9.140625" style="4"/>
  </cols>
  <sheetData>
    <row r="1" spans="1:16" ht="15.75" thickBot="1">
      <c r="A1" s="54"/>
      <c r="B1" s="17"/>
    </row>
    <row r="2" spans="1:16" ht="15.75" thickBot="1">
      <c r="A2" s="16"/>
      <c r="B2" s="138" t="s">
        <v>75</v>
      </c>
      <c r="C2" s="139"/>
    </row>
    <row r="3" spans="1:16">
      <c r="A3" s="16"/>
      <c r="B3" s="17"/>
    </row>
    <row r="4" spans="1:16" ht="17.25">
      <c r="A4" s="18" t="s">
        <v>76</v>
      </c>
      <c r="B4" s="19"/>
    </row>
    <row r="5" spans="1:16" ht="17.25">
      <c r="A5" s="18" t="s">
        <v>128</v>
      </c>
      <c r="B5" s="19"/>
    </row>
    <row r="6" spans="1:16" ht="17.25">
      <c r="A6" s="18" t="s">
        <v>77</v>
      </c>
      <c r="B6" s="19"/>
    </row>
    <row r="7" spans="1:16" ht="17.25">
      <c r="A7" s="18" t="str">
        <f>'1.'!A7</f>
        <v>RGF 2º quadrimestre de 2026</v>
      </c>
      <c r="B7" s="19"/>
    </row>
    <row r="8" spans="1:16" ht="17.25">
      <c r="A8" s="18" t="s">
        <v>81</v>
      </c>
      <c r="B8" s="19"/>
    </row>
    <row r="9" spans="1:16" ht="17.25">
      <c r="A9" s="18" t="s">
        <v>78</v>
      </c>
      <c r="B9" s="19"/>
    </row>
    <row r="10" spans="1:16" ht="17.25">
      <c r="A10" s="18"/>
      <c r="B10" s="19"/>
    </row>
    <row r="11" spans="1:16" ht="61.5" customHeight="1">
      <c r="A11" s="175" t="s">
        <v>12</v>
      </c>
      <c r="B11" s="173" t="s">
        <v>112</v>
      </c>
      <c r="C11" s="174" t="s">
        <v>109</v>
      </c>
      <c r="D11" s="174" t="s">
        <v>110</v>
      </c>
      <c r="E11" s="60" t="s">
        <v>111</v>
      </c>
      <c r="F11" s="30"/>
    </row>
    <row r="12" spans="1:16">
      <c r="A12" s="175"/>
      <c r="B12" s="173"/>
      <c r="C12" s="174"/>
      <c r="D12" s="168"/>
      <c r="E12" s="70" t="s">
        <v>82</v>
      </c>
      <c r="F12" s="30"/>
    </row>
    <row r="13" spans="1:16">
      <c r="A13" s="71" t="s">
        <v>13</v>
      </c>
      <c r="B13" s="134">
        <v>18762737.670000002</v>
      </c>
      <c r="C13" s="135">
        <f>'8.'!F13</f>
        <v>11698247049.709999</v>
      </c>
      <c r="D13" s="56">
        <f>B13/C13</f>
        <v>1.6038930952877366E-3</v>
      </c>
      <c r="E13" s="131">
        <v>1.6038930952877366E-3</v>
      </c>
      <c r="P13" s="8"/>
    </row>
    <row r="14" spans="1:16">
      <c r="A14" s="72" t="s">
        <v>14</v>
      </c>
      <c r="B14" s="110">
        <v>2395942264.0900002</v>
      </c>
      <c r="C14" s="136">
        <f>'8.'!F14</f>
        <v>20412812506.32</v>
      </c>
      <c r="D14" s="53">
        <f t="shared" ref="D14:D39" si="0">B14/C14</f>
        <v>0.11737443154137597</v>
      </c>
      <c r="E14" s="132">
        <v>0.11737443154137597</v>
      </c>
      <c r="P14" s="8"/>
    </row>
    <row r="15" spans="1:16">
      <c r="A15" s="72" t="s">
        <v>15</v>
      </c>
      <c r="B15" s="110">
        <v>41278100</v>
      </c>
      <c r="C15" s="136">
        <f>'8.'!F15</f>
        <v>29316963718.939999</v>
      </c>
      <c r="D15" s="53">
        <f t="shared" si="0"/>
        <v>1.4079936925164116E-3</v>
      </c>
      <c r="E15" s="132">
        <v>1.4079936925164116E-3</v>
      </c>
      <c r="P15" s="8"/>
    </row>
    <row r="16" spans="1:16">
      <c r="A16" s="72" t="s">
        <v>16</v>
      </c>
      <c r="B16" s="110">
        <v>581295969.75</v>
      </c>
      <c r="C16" s="136">
        <f>'8.'!F16</f>
        <v>10832918771.42</v>
      </c>
      <c r="D16" s="53">
        <f>B16/C16</f>
        <v>5.3660142941679471E-2</v>
      </c>
      <c r="E16" s="132">
        <v>5.3660142941679471E-2</v>
      </c>
      <c r="P16" s="8"/>
    </row>
    <row r="17" spans="1:16">
      <c r="A17" s="72" t="s">
        <v>17</v>
      </c>
      <c r="B17" s="110">
        <v>6042019383.29</v>
      </c>
      <c r="C17" s="136">
        <f>'8.'!F17</f>
        <v>72155270048.669998</v>
      </c>
      <c r="D17" s="53">
        <f t="shared" si="0"/>
        <v>8.3736356044604249E-2</v>
      </c>
      <c r="E17" s="132">
        <v>8.3736356044604249E-2</v>
      </c>
      <c r="P17" s="8"/>
    </row>
    <row r="18" spans="1:16">
      <c r="A18" s="72" t="s">
        <v>18</v>
      </c>
      <c r="B18" s="110">
        <v>3209264415.7800002</v>
      </c>
      <c r="C18" s="136">
        <f>'8.'!F18</f>
        <v>42026704716.650002</v>
      </c>
      <c r="D18" s="53">
        <f t="shared" si="0"/>
        <v>7.6362504208153256E-2</v>
      </c>
      <c r="E18" s="132">
        <v>7.6362504208153256E-2</v>
      </c>
      <c r="P18" s="8"/>
    </row>
    <row r="19" spans="1:16">
      <c r="A19" s="72" t="s">
        <v>19</v>
      </c>
      <c r="B19" s="110">
        <v>64089064.25</v>
      </c>
      <c r="C19" s="136">
        <f>'8.'!F19</f>
        <v>42202594380.360001</v>
      </c>
      <c r="D19" s="53">
        <f t="shared" si="0"/>
        <v>1.5186048438724752E-3</v>
      </c>
      <c r="E19" s="132">
        <v>1.5186048438724752E-3</v>
      </c>
      <c r="P19" s="8"/>
    </row>
    <row r="20" spans="1:16">
      <c r="A20" s="72" t="s">
        <v>20</v>
      </c>
      <c r="B20" s="110">
        <v>561227059.96000004</v>
      </c>
      <c r="C20" s="136">
        <f>'8.'!F20</f>
        <v>30989302948.029999</v>
      </c>
      <c r="D20" s="53">
        <f t="shared" si="0"/>
        <v>1.8110347977209906E-2</v>
      </c>
      <c r="E20" s="132">
        <v>1.8110347977209906E-2</v>
      </c>
      <c r="P20" s="8"/>
    </row>
    <row r="21" spans="1:16">
      <c r="A21" s="72" t="s">
        <v>21</v>
      </c>
      <c r="B21" s="110"/>
      <c r="C21" s="136">
        <f>'8.'!F21</f>
        <v>46956861194.669998</v>
      </c>
      <c r="D21" s="53">
        <f t="shared" si="0"/>
        <v>0</v>
      </c>
      <c r="E21" s="132">
        <v>0</v>
      </c>
      <c r="P21" s="8"/>
    </row>
    <row r="22" spans="1:16">
      <c r="A22" s="72" t="s">
        <v>22</v>
      </c>
      <c r="B22" s="110">
        <v>95719978.239999995</v>
      </c>
      <c r="C22" s="136">
        <f>'8.'!F22</f>
        <v>35706728830.330002</v>
      </c>
      <c r="D22" s="53">
        <f t="shared" si="0"/>
        <v>2.6807266130380878E-3</v>
      </c>
      <c r="E22" s="132">
        <v>2.6807266130380878E-3</v>
      </c>
      <c r="P22" s="8"/>
    </row>
    <row r="23" spans="1:16">
      <c r="A23" s="72" t="s">
        <v>23</v>
      </c>
      <c r="B23" s="110">
        <v>1971413.71</v>
      </c>
      <c r="C23" s="136">
        <f>'8.'!F23</f>
        <v>117727266431.81</v>
      </c>
      <c r="D23" s="53">
        <f t="shared" si="0"/>
        <v>1.6745599976551588E-5</v>
      </c>
      <c r="E23" s="132">
        <v>1.6745599976551588E-5</v>
      </c>
      <c r="P23" s="8"/>
    </row>
    <row r="24" spans="1:16">
      <c r="A24" s="73" t="s">
        <v>24</v>
      </c>
      <c r="B24" s="110">
        <v>1283394250.01</v>
      </c>
      <c r="C24" s="136">
        <f>'8.'!F24</f>
        <v>23186947394.619999</v>
      </c>
      <c r="D24" s="53">
        <f t="shared" si="0"/>
        <v>5.534985818391007E-2</v>
      </c>
      <c r="E24" s="132">
        <v>5.534985818391007E-2</v>
      </c>
      <c r="P24" s="8"/>
    </row>
    <row r="25" spans="1:16">
      <c r="A25" s="72" t="s">
        <v>25</v>
      </c>
      <c r="B25" s="110">
        <v>39362619.020000003</v>
      </c>
      <c r="C25" s="136">
        <f>'8.'!F25</f>
        <v>39096477907.68</v>
      </c>
      <c r="D25" s="53">
        <f t="shared" si="0"/>
        <v>1.0068072912590349E-3</v>
      </c>
      <c r="E25" s="132">
        <v>1.0068072912590349E-3</v>
      </c>
      <c r="P25" s="8"/>
    </row>
    <row r="26" spans="1:16">
      <c r="A26" s="72" t="s">
        <v>26</v>
      </c>
      <c r="B26" s="110">
        <v>1682916606.8900001</v>
      </c>
      <c r="C26" s="136">
        <f>'8.'!F26</f>
        <v>46632912025.389999</v>
      </c>
      <c r="D26" s="53">
        <f t="shared" si="0"/>
        <v>3.6088602100887684E-2</v>
      </c>
      <c r="E26" s="132">
        <v>3.6088602100887684E-2</v>
      </c>
      <c r="P26" s="8"/>
    </row>
    <row r="27" spans="1:16">
      <c r="A27" s="72" t="s">
        <v>27</v>
      </c>
      <c r="B27" s="110">
        <v>319378768.12</v>
      </c>
      <c r="C27" s="136">
        <f>'8.'!F27</f>
        <v>22567659195.93</v>
      </c>
      <c r="D27" s="53">
        <f t="shared" si="0"/>
        <v>1.4152055618493161E-2</v>
      </c>
      <c r="E27" s="132">
        <v>1.4152055618493161E-2</v>
      </c>
      <c r="P27" s="8"/>
    </row>
    <row r="28" spans="1:16">
      <c r="A28" s="72" t="s">
        <v>28</v>
      </c>
      <c r="B28" s="110">
        <v>2644763429.2800002</v>
      </c>
      <c r="C28" s="136">
        <f>'8.'!F28</f>
        <v>50832033337.419998</v>
      </c>
      <c r="D28" s="53">
        <f t="shared" si="0"/>
        <v>5.2029463620395011E-2</v>
      </c>
      <c r="E28" s="132">
        <v>5.2029463620395011E-2</v>
      </c>
      <c r="P28" s="8"/>
    </row>
    <row r="29" spans="1:16">
      <c r="A29" s="72" t="s">
        <v>29</v>
      </c>
      <c r="B29" s="110">
        <v>2538263028.4899998</v>
      </c>
      <c r="C29" s="136">
        <f>'8.'!F29</f>
        <v>21443491080.080002</v>
      </c>
      <c r="D29" s="53">
        <f t="shared" si="0"/>
        <v>0.11836985960033006</v>
      </c>
      <c r="E29" s="132">
        <v>0.11836985960033006</v>
      </c>
      <c r="P29" s="8"/>
    </row>
    <row r="30" spans="1:16">
      <c r="A30" s="72" t="s">
        <v>69</v>
      </c>
      <c r="B30" s="110">
        <v>76600367.459999993</v>
      </c>
      <c r="C30" s="136">
        <f>'8.'!F30</f>
        <v>71609183228.639999</v>
      </c>
      <c r="D30" s="53">
        <f t="shared" si="0"/>
        <v>1.0697003373914167E-3</v>
      </c>
      <c r="E30" s="132">
        <v>1.0697003373914167E-3</v>
      </c>
      <c r="P30" s="8"/>
    </row>
    <row r="31" spans="1:16">
      <c r="A31" s="72" t="s">
        <v>30</v>
      </c>
      <c r="B31" s="110"/>
      <c r="C31" s="136">
        <f>'8.'!F31</f>
        <v>106584393207.99001</v>
      </c>
      <c r="D31" s="53">
        <f t="shared" si="0"/>
        <v>0</v>
      </c>
      <c r="E31" s="132">
        <v>0</v>
      </c>
      <c r="P31" s="8"/>
    </row>
    <row r="32" spans="1:16">
      <c r="A32" s="72" t="s">
        <v>70</v>
      </c>
      <c r="B32" s="110">
        <v>833803782.53999996</v>
      </c>
      <c r="C32" s="136">
        <f>'8.'!F32</f>
        <v>20961883945.099998</v>
      </c>
      <c r="D32" s="53">
        <f t="shared" si="0"/>
        <v>3.9777139532103364E-2</v>
      </c>
      <c r="E32" s="132">
        <v>3.9777139532103364E-2</v>
      </c>
      <c r="P32" s="8"/>
    </row>
    <row r="33" spans="1:16">
      <c r="A33" s="72" t="s">
        <v>31</v>
      </c>
      <c r="B33" s="110">
        <v>261360.12</v>
      </c>
      <c r="C33" s="136">
        <f>'8.'!F33</f>
        <v>17351092801.32</v>
      </c>
      <c r="D33" s="53">
        <f t="shared" si="0"/>
        <v>1.5063035106360377E-5</v>
      </c>
      <c r="E33" s="132">
        <v>1.5063035106360377E-5</v>
      </c>
      <c r="P33" s="8"/>
    </row>
    <row r="34" spans="1:16">
      <c r="A34" s="73" t="s">
        <v>71</v>
      </c>
      <c r="B34" s="119"/>
      <c r="C34" s="136">
        <f>'8.'!F34</f>
        <v>9267935481.9200001</v>
      </c>
      <c r="D34" s="53">
        <f t="shared" si="0"/>
        <v>0</v>
      </c>
      <c r="E34" s="132">
        <v>0</v>
      </c>
    </row>
    <row r="35" spans="1:16">
      <c r="A35" s="72" t="s">
        <v>32</v>
      </c>
      <c r="B35" s="119">
        <v>1893255892.4400001</v>
      </c>
      <c r="C35" s="136">
        <f>'8.'!F35</f>
        <v>68293507212.75</v>
      </c>
      <c r="D35" s="53">
        <f t="shared" si="0"/>
        <v>2.7722340961961026E-2</v>
      </c>
      <c r="E35" s="132">
        <v>2.7722340961961026E-2</v>
      </c>
      <c r="P35" s="8"/>
    </row>
    <row r="36" spans="1:16">
      <c r="A36" s="72" t="s">
        <v>33</v>
      </c>
      <c r="B36" s="110">
        <v>529411745.36000001</v>
      </c>
      <c r="C36" s="136">
        <f>'8.'!F36</f>
        <v>53872407935.529999</v>
      </c>
      <c r="D36" s="53">
        <f t="shared" si="0"/>
        <v>9.8271409362944342E-3</v>
      </c>
      <c r="E36" s="132">
        <v>9.8271409362944342E-3</v>
      </c>
      <c r="P36" s="8"/>
    </row>
    <row r="37" spans="1:16">
      <c r="A37" s="72" t="s">
        <v>34</v>
      </c>
      <c r="B37" s="110">
        <v>743165590.25</v>
      </c>
      <c r="C37" s="136">
        <f>'8.'!F37</f>
        <v>16899675469.209999</v>
      </c>
      <c r="D37" s="53">
        <f t="shared" si="0"/>
        <v>4.397513973590763E-2</v>
      </c>
      <c r="E37" s="132">
        <v>4.397513973590763E-2</v>
      </c>
      <c r="P37" s="8"/>
    </row>
    <row r="38" spans="1:16">
      <c r="A38" s="72" t="s">
        <v>35</v>
      </c>
      <c r="B38" s="110">
        <v>4313736576.3400002</v>
      </c>
      <c r="C38" s="136">
        <f>'8.'!F38</f>
        <v>279497399297.08002</v>
      </c>
      <c r="D38" s="53">
        <f t="shared" si="0"/>
        <v>1.5433905958298006E-2</v>
      </c>
      <c r="E38" s="132">
        <v>1.5433905958298006E-2</v>
      </c>
      <c r="P38" s="8"/>
    </row>
    <row r="39" spans="1:16">
      <c r="A39" s="75" t="s">
        <v>72</v>
      </c>
      <c r="B39" s="111">
        <v>2005370543.22</v>
      </c>
      <c r="C39" s="136">
        <f>'8.'!F39</f>
        <v>16236894031.66</v>
      </c>
      <c r="D39" s="57">
        <f t="shared" si="0"/>
        <v>0.12350702907278742</v>
      </c>
      <c r="E39" s="133">
        <v>0.12350702907278742</v>
      </c>
      <c r="P39" s="8"/>
    </row>
    <row r="40" spans="1:16">
      <c r="A40" s="49">
        <f>'1.'!A41</f>
        <v>0</v>
      </c>
      <c r="B40" s="103"/>
      <c r="C40" s="103"/>
      <c r="D40" s="137"/>
      <c r="E40" s="104"/>
    </row>
    <row r="42" spans="1:16">
      <c r="A42" s="11"/>
    </row>
    <row r="43" spans="1:16">
      <c r="A43" s="11"/>
    </row>
    <row r="44" spans="1:16">
      <c r="A44" s="11"/>
    </row>
    <row r="45" spans="1:16">
      <c r="A45" s="11"/>
    </row>
    <row r="46" spans="1:16">
      <c r="A46" s="11"/>
    </row>
    <row r="47" spans="1:16">
      <c r="A47" s="11"/>
    </row>
    <row r="48" spans="1:16">
      <c r="A48" s="11"/>
    </row>
    <row r="49" spans="1:1">
      <c r="A49" s="11"/>
    </row>
    <row r="50" spans="1:1">
      <c r="A50" s="11"/>
    </row>
    <row r="51" spans="1:1">
      <c r="A51" s="11"/>
    </row>
    <row r="52" spans="1:1">
      <c r="A52" s="11"/>
    </row>
    <row r="53" spans="1:1">
      <c r="A53" s="11"/>
    </row>
    <row r="54" spans="1:1">
      <c r="A54" s="11"/>
    </row>
    <row r="55" spans="1:1">
      <c r="A55" s="11"/>
    </row>
    <row r="56" spans="1:1">
      <c r="A56" s="11"/>
    </row>
    <row r="57" spans="1:1">
      <c r="A57" s="11"/>
    </row>
    <row r="58" spans="1:1">
      <c r="A58" s="11"/>
    </row>
    <row r="59" spans="1:1">
      <c r="A59" s="11"/>
    </row>
    <row r="60" spans="1:1">
      <c r="A60" s="11"/>
    </row>
    <row r="61" spans="1:1">
      <c r="A61" s="11"/>
    </row>
  </sheetData>
  <mergeCells count="5">
    <mergeCell ref="B11:B12"/>
    <mergeCell ref="C11:C12"/>
    <mergeCell ref="D11:D12"/>
    <mergeCell ref="A11:A12"/>
    <mergeCell ref="B2:C2"/>
  </mergeCells>
  <hyperlinks>
    <hyperlink ref="B2:C2" location="Índice!A1" display="Clique aqui para voltar ao índice" xr:uid="{59C5AF1C-0358-4698-82D7-4660A1C32D3D}"/>
  </hyperlink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9</vt:i4>
      </vt:variant>
    </vt:vector>
  </HeadingPairs>
  <TitlesOfParts>
    <vt:vector size="19" baseType="lpstr">
      <vt:lpstr>Índice</vt:lpstr>
      <vt:lpstr>1.</vt:lpstr>
      <vt:lpstr>2.</vt:lpstr>
      <vt:lpstr>3.</vt:lpstr>
      <vt:lpstr>4.</vt:lpstr>
      <vt:lpstr>6.</vt:lpstr>
      <vt:lpstr>7.</vt:lpstr>
      <vt:lpstr>8.</vt:lpstr>
      <vt:lpstr>10.</vt:lpstr>
      <vt:lpstr>11.</vt:lpstr>
      <vt:lpstr>'1.'!Area_de_impressao</vt:lpstr>
      <vt:lpstr>'10.'!Area_de_impressao</vt:lpstr>
      <vt:lpstr>'11.'!Area_de_impressao</vt:lpstr>
      <vt:lpstr>'2.'!Area_de_impressao</vt:lpstr>
      <vt:lpstr>'3.'!Area_de_impressao</vt:lpstr>
      <vt:lpstr>'4.'!Area_de_impressao</vt:lpstr>
      <vt:lpstr>'6.'!Area_de_impressao</vt:lpstr>
      <vt:lpstr>'7.'!Area_de_impressao</vt:lpstr>
      <vt:lpstr>'8.'!Area_de_impressao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2022-06-21T13:41:23Z</dcterms:created>
  <dcterms:modified xsi:type="dcterms:W3CDTF">2026-10-27T13:52:34Z</dcterms:modified>
</cp:coreProperties>
</file>